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gisaka\Desktop\高体連\2024\"/>
    </mc:Choice>
  </mc:AlternateContent>
  <bookViews>
    <workbookView xWindow="0" yWindow="0" windowWidth="12204" windowHeight="7860" tabRatio="762" activeTab="1"/>
  </bookViews>
  <sheets>
    <sheet name="入力見本" sheetId="31" r:id="rId1"/>
    <sheet name="参加申込書(当日持参）" sheetId="27" r:id="rId2"/>
    <sheet name="Sheet1" sheetId="30" state="hidden" r:id="rId3"/>
  </sheets>
  <definedNames>
    <definedName name="_xlnm.Print_Area" localSheetId="1">'参加申込書(当日持参）'!$B$1:$AD$42</definedName>
    <definedName name="_xlnm.Print_Area" localSheetId="0">入力見本!$B$1:$AN$50</definedName>
  </definedNames>
  <calcPr calcId="162913"/>
</workbook>
</file>

<file path=xl/calcChain.xml><?xml version="1.0" encoding="utf-8"?>
<calcChain xmlns="http://schemas.openxmlformats.org/spreadsheetml/2006/main">
  <c r="I47" i="27" l="1"/>
  <c r="M27" i="27" l="1"/>
  <c r="B47" i="27" l="1"/>
  <c r="AJ12" i="27"/>
  <c r="AJ9" i="27"/>
  <c r="AJ11" i="27"/>
  <c r="AJ10" i="27"/>
  <c r="AJ8" i="27"/>
  <c r="AJ7" i="27"/>
  <c r="AJ6" i="27"/>
  <c r="AJ5" i="27"/>
  <c r="C41" i="27"/>
  <c r="C12" i="27"/>
  <c r="U2" i="30"/>
  <c r="T3" i="30"/>
  <c r="S3" i="30"/>
  <c r="T2" i="30"/>
  <c r="S2" i="30"/>
  <c r="P50" i="31"/>
  <c r="C44" i="31"/>
  <c r="P47" i="27"/>
  <c r="M33" i="27"/>
  <c r="O11" i="30"/>
  <c r="M32" i="27"/>
  <c r="O10" i="30"/>
  <c r="B2" i="30"/>
  <c r="A2" i="30"/>
  <c r="G61" i="27"/>
  <c r="G62" i="27"/>
  <c r="G63" i="27"/>
  <c r="G64" i="27"/>
  <c r="G65" i="27"/>
  <c r="G66" i="27"/>
  <c r="G67" i="27"/>
  <c r="G68" i="27"/>
  <c r="G69" i="27"/>
  <c r="G70" i="27"/>
  <c r="G71" i="27"/>
  <c r="G72" i="27"/>
  <c r="G73" i="27"/>
  <c r="G74" i="27"/>
  <c r="G75" i="27"/>
  <c r="G76" i="27"/>
  <c r="G77" i="27"/>
  <c r="G78" i="27"/>
  <c r="G79" i="27"/>
  <c r="G80" i="27"/>
  <c r="G81" i="27"/>
  <c r="G82" i="27"/>
  <c r="G83" i="27"/>
  <c r="G84" i="27"/>
  <c r="G85" i="27"/>
  <c r="G86" i="27"/>
  <c r="G87" i="27"/>
  <c r="G88" i="27"/>
  <c r="G89" i="27"/>
  <c r="G90" i="27"/>
  <c r="G91" i="27"/>
  <c r="G92" i="27"/>
  <c r="G93" i="27"/>
  <c r="G94" i="27"/>
  <c r="G95" i="27"/>
  <c r="G96" i="27"/>
  <c r="G97" i="27"/>
  <c r="G98" i="27"/>
  <c r="G99" i="27"/>
  <c r="G100" i="27"/>
  <c r="G101" i="27"/>
  <c r="G102" i="27"/>
  <c r="G103" i="27"/>
  <c r="G104" i="27"/>
  <c r="G105" i="27"/>
  <c r="G106" i="27"/>
  <c r="G60" i="27"/>
  <c r="AK25" i="27"/>
  <c r="AK26" i="27"/>
  <c r="AK27" i="27"/>
  <c r="AK28" i="27"/>
  <c r="AK29" i="27"/>
  <c r="AK30" i="27"/>
  <c r="AK31" i="27"/>
  <c r="AK24" i="27"/>
  <c r="AL25" i="27"/>
  <c r="AL26" i="27"/>
  <c r="AL27" i="27"/>
  <c r="AL28" i="27"/>
  <c r="AL29" i="27"/>
  <c r="AL30" i="27"/>
  <c r="AL31" i="27"/>
  <c r="AL24" i="27"/>
  <c r="AJ33" i="27"/>
  <c r="C2" i="30"/>
  <c r="D2" i="30"/>
  <c r="E2" i="30"/>
  <c r="F2" i="30"/>
  <c r="G2" i="30"/>
  <c r="H2" i="30"/>
  <c r="I2" i="30"/>
  <c r="J2" i="30"/>
  <c r="K2" i="30"/>
  <c r="L2" i="30"/>
  <c r="N2" i="30"/>
  <c r="P2" i="30"/>
  <c r="Q2" i="30"/>
  <c r="R2" i="30"/>
  <c r="N3" i="30"/>
  <c r="P3" i="30"/>
  <c r="Q3" i="30"/>
  <c r="R3" i="30"/>
  <c r="N4" i="30"/>
  <c r="P4" i="30"/>
  <c r="Q4" i="30"/>
  <c r="R4" i="30"/>
  <c r="N5" i="30"/>
  <c r="P5" i="30"/>
  <c r="Q5" i="30"/>
  <c r="R5" i="30"/>
  <c r="N6" i="30"/>
  <c r="P6" i="30"/>
  <c r="Q6" i="30"/>
  <c r="R6" i="30"/>
  <c r="N7" i="30"/>
  <c r="P7" i="30"/>
  <c r="Q7" i="30"/>
  <c r="R7" i="30"/>
  <c r="N8" i="30"/>
  <c r="P8" i="30"/>
  <c r="Q8" i="30"/>
  <c r="R8" i="30"/>
  <c r="N9" i="30"/>
  <c r="P9" i="30"/>
  <c r="Q9" i="30"/>
  <c r="R9" i="30"/>
  <c r="N10" i="30"/>
  <c r="P10" i="30"/>
  <c r="Q10" i="30"/>
  <c r="R10" i="30"/>
  <c r="N11" i="30"/>
  <c r="P11" i="30"/>
  <c r="Q11" i="30"/>
  <c r="R11" i="30"/>
  <c r="M24" i="27"/>
  <c r="O2" i="30" s="1"/>
  <c r="M25" i="27"/>
  <c r="O3" i="30" s="1"/>
  <c r="M26" i="27"/>
  <c r="O4" i="30" s="1"/>
  <c r="O5" i="30"/>
  <c r="M28" i="27"/>
  <c r="O6" i="30"/>
  <c r="M29" i="27"/>
  <c r="O7" i="30" s="1"/>
  <c r="M30" i="27"/>
  <c r="O8" i="30"/>
  <c r="M31" i="27"/>
  <c r="O9" i="30"/>
  <c r="D60" i="27"/>
  <c r="D61" i="27"/>
  <c r="D62" i="27"/>
  <c r="D63" i="27"/>
  <c r="D64" i="27"/>
  <c r="D65" i="27"/>
  <c r="D66" i="27"/>
  <c r="D67" i="27"/>
  <c r="D68" i="27"/>
  <c r="D69" i="27"/>
  <c r="D70" i="27"/>
  <c r="D71" i="27"/>
  <c r="D72" i="27"/>
  <c r="D73" i="27"/>
  <c r="D74" i="27"/>
  <c r="D75" i="27"/>
  <c r="D76" i="27"/>
  <c r="D77" i="27"/>
  <c r="D78" i="27"/>
  <c r="D79" i="27"/>
  <c r="D80" i="27"/>
  <c r="D81" i="27"/>
  <c r="D82" i="27"/>
  <c r="D83" i="27"/>
  <c r="D84" i="27"/>
  <c r="D85" i="27"/>
  <c r="D86" i="27"/>
  <c r="D87" i="27"/>
  <c r="D88" i="27"/>
  <c r="D89" i="27"/>
  <c r="D90" i="27"/>
  <c r="D91" i="27"/>
  <c r="D92" i="27"/>
  <c r="D93" i="27"/>
  <c r="D94" i="27"/>
  <c r="D95" i="27"/>
  <c r="D96" i="27"/>
  <c r="D97" i="27"/>
  <c r="D98" i="27"/>
  <c r="D99" i="27"/>
  <c r="D100" i="27"/>
  <c r="D101" i="27"/>
  <c r="D102" i="27"/>
  <c r="D103" i="27"/>
  <c r="D104" i="27"/>
  <c r="D105" i="27"/>
  <c r="D106" i="27"/>
  <c r="W50" i="31"/>
  <c r="AK34" i="27" l="1"/>
  <c r="W47" i="27"/>
  <c r="V2" i="30" s="1"/>
  <c r="AL34" i="27"/>
  <c r="AM34" i="27" l="1"/>
</calcChain>
</file>

<file path=xl/comments1.xml><?xml version="1.0" encoding="utf-8"?>
<comments xmlns="http://schemas.openxmlformats.org/spreadsheetml/2006/main">
  <authors>
    <author>東京都</author>
  </authors>
  <commentList>
    <comment ref="H9" authorId="0" shapeId="0">
      <text>
        <r>
          <rPr>
            <sz val="10"/>
            <color indexed="81"/>
            <rFont val="ＭＳ Ｐゴシック"/>
            <family val="3"/>
            <charset val="128"/>
          </rPr>
          <t>左詰めで1文字ずつ入力してください。
「○○高校」の「高校」を除いて８文字以内で必ず入力してください。
ただし８文字を超える場合は略称を入力してください。</t>
        </r>
      </text>
    </comment>
  </commentList>
</comments>
</file>

<file path=xl/sharedStrings.xml><?xml version="1.0" encoding="utf-8"?>
<sst xmlns="http://schemas.openxmlformats.org/spreadsheetml/2006/main" count="572" uniqueCount="319">
  <si>
    <t>所在地</t>
    <rPh sb="0" eb="3">
      <t>ショザイチ</t>
    </rPh>
    <phoneticPr fontId="2"/>
  </si>
  <si>
    <t>引率者</t>
    <rPh sb="0" eb="3">
      <t>インソツシャ</t>
    </rPh>
    <phoneticPr fontId="2"/>
  </si>
  <si>
    <t>氏　名</t>
    <rPh sb="0" eb="1">
      <t>シ</t>
    </rPh>
    <rPh sb="2" eb="3">
      <t>メイ</t>
    </rPh>
    <phoneticPr fontId="2"/>
  </si>
  <si>
    <t>職　　名</t>
    <rPh sb="0" eb="1">
      <t>ショク</t>
    </rPh>
    <rPh sb="3" eb="4">
      <t>メイ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</si>
  <si>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</si>
  <si>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</si>
  <si>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学 校 長</t>
    <rPh sb="0" eb="1">
      <t>ガク</t>
    </rPh>
    <rPh sb="2" eb="3">
      <t>コウ</t>
    </rPh>
    <rPh sb="4" eb="5">
      <t>チョウ</t>
    </rPh>
    <phoneticPr fontId="2"/>
  </si>
  <si>
    <t>学年</t>
    <rPh sb="0" eb="2">
      <t>ガクネン</t>
    </rPh>
    <phoneticPr fontId="2"/>
  </si>
  <si>
    <t>監督</t>
    <rPh sb="0" eb="2">
      <t>カントク</t>
    </rPh>
    <phoneticPr fontId="2"/>
  </si>
  <si>
    <t>年</t>
    <rPh sb="0" eb="1">
      <t>ネン</t>
    </rPh>
    <phoneticPr fontId="2"/>
  </si>
  <si>
    <t>記載責任者　　　　　　　　　　　　　　　　（役職）</t>
    <rPh sb="0" eb="2">
      <t>キサイ</t>
    </rPh>
    <rPh sb="2" eb="5">
      <t>セキニンシャ</t>
    </rPh>
    <rPh sb="22" eb="24">
      <t>ヤクショク</t>
    </rPh>
    <phoneticPr fontId="2"/>
  </si>
  <si>
    <t>選　手</t>
    <rPh sb="0" eb="1">
      <t>セン</t>
    </rPh>
    <rPh sb="2" eb="3">
      <t>テ</t>
    </rPh>
    <phoneticPr fontId="2"/>
  </si>
  <si>
    <t>〒</t>
    <phoneticPr fontId="2"/>
  </si>
  <si>
    <t>TEL</t>
    <phoneticPr fontId="2"/>
  </si>
  <si>
    <t>FAX</t>
    <phoneticPr fontId="2"/>
  </si>
  <si>
    <t>e-mail</t>
    <phoneticPr fontId="2"/>
  </si>
  <si>
    <t>フリガナ</t>
    <phoneticPr fontId="2"/>
  </si>
  <si>
    <t>　上記の者は、本校在学生徒で標記大会に参加することを認め、参加申込みをいたします。</t>
    <rPh sb="1" eb="3">
      <t>ジョウキ</t>
    </rPh>
    <rPh sb="7" eb="9">
      <t>ホンコウ</t>
    </rPh>
    <rPh sb="9" eb="11">
      <t>ザイガク</t>
    </rPh>
    <rPh sb="11" eb="13">
      <t>セイト</t>
    </rPh>
    <rPh sb="14" eb="16">
      <t>ヒョウキ</t>
    </rPh>
    <rPh sb="16" eb="18">
      <t>タイカイ</t>
    </rPh>
    <rPh sb="19" eb="21">
      <t>サンカ</t>
    </rPh>
    <rPh sb="26" eb="27">
      <t>ミト</t>
    </rPh>
    <rPh sb="29" eb="31">
      <t>サンカ</t>
    </rPh>
    <rPh sb="31" eb="33">
      <t>モウシコ</t>
    </rPh>
    <phoneticPr fontId="2"/>
  </si>
  <si>
    <t>県</t>
    <rPh sb="0" eb="1">
      <t>ケン</t>
    </rPh>
    <phoneticPr fontId="2"/>
  </si>
  <si>
    <t>都</t>
    <rPh sb="0" eb="1">
      <t>ト</t>
    </rPh>
    <phoneticPr fontId="2"/>
  </si>
  <si>
    <t>府</t>
    <rPh sb="0" eb="1">
      <t>フ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</si>
  <si>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</si>
  <si>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</si>
  <si>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</si>
  <si>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</si>
  <si>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</si>
  <si>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</si>
  <si>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</si>
  <si>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</si>
  <si>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</si>
  <si>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北海道</t>
    <rPh sb="0" eb="3">
      <t>ホッカイドウ</t>
    </rPh>
    <phoneticPr fontId="3"/>
  </si>
  <si>
    <t>青森</t>
    <rPh sb="0" eb="2">
      <t>アオモリ</t>
    </rPh>
    <phoneticPr fontId="3"/>
  </si>
  <si>
    <t>岩手</t>
    <rPh sb="0" eb="2">
      <t>イワテ</t>
    </rPh>
    <phoneticPr fontId="3"/>
  </si>
  <si>
    <t>宮城</t>
    <rPh sb="0" eb="2">
      <t>ミヤギ</t>
    </rPh>
    <phoneticPr fontId="3"/>
  </si>
  <si>
    <t>秋田</t>
    <rPh sb="0" eb="2">
      <t>アキタ</t>
    </rPh>
    <phoneticPr fontId="3"/>
  </si>
  <si>
    <t>山形</t>
    <rPh sb="0" eb="2">
      <t>ヤマガタ</t>
    </rPh>
    <phoneticPr fontId="3"/>
  </si>
  <si>
    <t>福島</t>
    <rPh sb="0" eb="2">
      <t>フクシマ</t>
    </rPh>
    <phoneticPr fontId="3"/>
  </si>
  <si>
    <t>茨城</t>
    <rPh sb="0" eb="2">
      <t>イバラギ</t>
    </rPh>
    <phoneticPr fontId="3"/>
  </si>
  <si>
    <t>栃木</t>
    <rPh sb="0" eb="2">
      <t>トチギ</t>
    </rPh>
    <phoneticPr fontId="3"/>
  </si>
  <si>
    <t>群馬</t>
    <rPh sb="0" eb="2">
      <t>グンマ</t>
    </rPh>
    <phoneticPr fontId="3"/>
  </si>
  <si>
    <t>埼玉</t>
    <rPh sb="0" eb="2">
      <t>サイタマ</t>
    </rPh>
    <phoneticPr fontId="3"/>
  </si>
  <si>
    <t>千葉</t>
    <rPh sb="0" eb="2">
      <t>チバ</t>
    </rPh>
    <phoneticPr fontId="3"/>
  </si>
  <si>
    <t>東京</t>
    <rPh sb="0" eb="2">
      <t>トウキョウ</t>
    </rPh>
    <phoneticPr fontId="3"/>
  </si>
  <si>
    <t>神奈川</t>
    <rPh sb="0" eb="3">
      <t>カナガワ</t>
    </rPh>
    <phoneticPr fontId="3"/>
  </si>
  <si>
    <t>山梨</t>
    <rPh sb="0" eb="2">
      <t>ヤマナシ</t>
    </rPh>
    <phoneticPr fontId="3"/>
  </si>
  <si>
    <t>新潟</t>
    <rPh sb="0" eb="2">
      <t>ニイガタ</t>
    </rPh>
    <phoneticPr fontId="3"/>
  </si>
  <si>
    <t>長野</t>
    <rPh sb="0" eb="2">
      <t>ナガノ</t>
    </rPh>
    <phoneticPr fontId="3"/>
  </si>
  <si>
    <t>富山</t>
    <rPh sb="0" eb="2">
      <t>トヤマ</t>
    </rPh>
    <phoneticPr fontId="3"/>
  </si>
  <si>
    <t>石川</t>
    <rPh sb="0" eb="2">
      <t>イシカワ</t>
    </rPh>
    <phoneticPr fontId="3"/>
  </si>
  <si>
    <t>福井</t>
    <rPh sb="0" eb="2">
      <t>フクイ</t>
    </rPh>
    <phoneticPr fontId="3"/>
  </si>
  <si>
    <t>静岡</t>
    <rPh sb="0" eb="2">
      <t>シズオカ</t>
    </rPh>
    <phoneticPr fontId="3"/>
  </si>
  <si>
    <t>愛知</t>
    <rPh sb="0" eb="2">
      <t>アイチ</t>
    </rPh>
    <phoneticPr fontId="3"/>
  </si>
  <si>
    <t>三重</t>
    <rPh sb="0" eb="2">
      <t>ミエ</t>
    </rPh>
    <phoneticPr fontId="3"/>
  </si>
  <si>
    <t>岐阜</t>
    <rPh sb="0" eb="2">
      <t>ギフ</t>
    </rPh>
    <phoneticPr fontId="3"/>
  </si>
  <si>
    <t>滋賀</t>
    <rPh sb="0" eb="2">
      <t>シガ</t>
    </rPh>
    <phoneticPr fontId="3"/>
  </si>
  <si>
    <t>京都</t>
    <rPh sb="0" eb="2">
      <t>キョウト</t>
    </rPh>
    <phoneticPr fontId="3"/>
  </si>
  <si>
    <t>大阪</t>
    <rPh sb="0" eb="2">
      <t>オオサカ</t>
    </rPh>
    <phoneticPr fontId="3"/>
  </si>
  <si>
    <t>兵庫</t>
    <rPh sb="0" eb="2">
      <t>ヒョウゴ</t>
    </rPh>
    <phoneticPr fontId="3"/>
  </si>
  <si>
    <t>奈良</t>
    <rPh sb="0" eb="2">
      <t>ナラ</t>
    </rPh>
    <phoneticPr fontId="3"/>
  </si>
  <si>
    <t>和歌山</t>
    <rPh sb="0" eb="3">
      <t>ワカヤマ</t>
    </rPh>
    <phoneticPr fontId="3"/>
  </si>
  <si>
    <t>鳥取</t>
    <rPh sb="0" eb="2">
      <t>トットリ</t>
    </rPh>
    <phoneticPr fontId="3"/>
  </si>
  <si>
    <t>島根</t>
    <rPh sb="0" eb="2">
      <t>シマネ</t>
    </rPh>
    <phoneticPr fontId="3"/>
  </si>
  <si>
    <t>岡山</t>
    <rPh sb="0" eb="2">
      <t>オカヤマ</t>
    </rPh>
    <phoneticPr fontId="3"/>
  </si>
  <si>
    <t>広島</t>
    <rPh sb="0" eb="2">
      <t>ヒロシマ</t>
    </rPh>
    <phoneticPr fontId="3"/>
  </si>
  <si>
    <t>山口</t>
    <rPh sb="0" eb="2">
      <t>ヤマグチ</t>
    </rPh>
    <phoneticPr fontId="3"/>
  </si>
  <si>
    <t>香川</t>
    <rPh sb="0" eb="2">
      <t>カガワ</t>
    </rPh>
    <phoneticPr fontId="3"/>
  </si>
  <si>
    <t>徳島</t>
    <rPh sb="0" eb="2">
      <t>トクシマ</t>
    </rPh>
    <phoneticPr fontId="3"/>
  </si>
  <si>
    <t>愛媛</t>
    <rPh sb="0" eb="2">
      <t>エヒメ</t>
    </rPh>
    <phoneticPr fontId="3"/>
  </si>
  <si>
    <t>高知</t>
    <rPh sb="0" eb="2">
      <t>コウチ</t>
    </rPh>
    <phoneticPr fontId="3"/>
  </si>
  <si>
    <t>福岡</t>
    <rPh sb="0" eb="2">
      <t>フクオカ</t>
    </rPh>
    <phoneticPr fontId="0"/>
  </si>
  <si>
    <t>佐賀</t>
  </si>
  <si>
    <t>長崎</t>
    <rPh sb="0" eb="2">
      <t>ナガサキ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</si>
  <si>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</si>
  <si>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</si>
  <si>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</si>
  <si>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</si>
  <si>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沖縄</t>
    <rPh sb="0" eb="2">
      <t>オキナワ</t>
    </rPh>
    <phoneticPr fontId="3"/>
  </si>
  <si>
    <t>作成した参加申込書をメールの添付ファイルとして提出する。</t>
    <rPh sb="0" eb="2">
      <t>サクセイ</t>
    </rPh>
    <rPh sb="4" eb="6">
      <t>サンカ</t>
    </rPh>
    <rPh sb="6" eb="9">
      <t>モウシコミショ</t>
    </rPh>
    <rPh sb="14" eb="16">
      <t>テンプ</t>
    </rPh>
    <rPh sb="23" eb="25">
      <t>テイシュツ</t>
    </rPh>
    <phoneticPr fontId="2"/>
  </si>
  <si>
    <t>監督が外部指導者の場合は、傷害･賠償責任保険(スポーツ安全保険等）の加入書の写しを代表者会議までに提出する。</t>
    <rPh sb="0" eb="2">
      <t>カントク</t>
    </rPh>
    <rPh sb="3" eb="5">
      <t>ガイブ</t>
    </rPh>
    <rPh sb="5" eb="8">
      <t>シドウシャ</t>
    </rPh>
    <rPh sb="9" eb="11">
      <t>バアイ</t>
    </rPh>
    <rPh sb="13" eb="15">
      <t>ショウガイ</t>
    </rPh>
    <rPh sb="16" eb="18">
      <t>バイショウ</t>
    </rPh>
    <rPh sb="18" eb="20">
      <t>セキニン</t>
    </rPh>
    <rPh sb="20" eb="22">
      <t>ホケン</t>
    </rPh>
    <rPh sb="27" eb="29">
      <t>アンゼン</t>
    </rPh>
    <rPh sb="29" eb="32">
      <t>ホケントウ</t>
    </rPh>
    <rPh sb="34" eb="37">
      <t>カニュウショ</t>
    </rPh>
    <rPh sb="38" eb="39">
      <t>ウツ</t>
    </rPh>
    <rPh sb="41" eb="44">
      <t>ダイヒョウシャ</t>
    </rPh>
    <rPh sb="44" eb="46">
      <t>カイギ</t>
    </rPh>
    <rPh sb="49" eb="51">
      <t>テイシュツ</t>
    </rPh>
    <phoneticPr fontId="2"/>
  </si>
  <si>
    <t>略 称 ： プ ラ カ ー ド
 　成 績 速 報 用</t>
    <rPh sb="0" eb="1">
      <t>リャク</t>
    </rPh>
    <rPh sb="2" eb="3">
      <t>ショウ</t>
    </rPh>
    <rPh sb="18" eb="19">
      <t>シゲル</t>
    </rPh>
    <rPh sb="20" eb="21">
      <t>ツムギ</t>
    </rPh>
    <rPh sb="22" eb="23">
      <t>ハヤシ</t>
    </rPh>
    <rPh sb="24" eb="25">
      <t>ホウ</t>
    </rPh>
    <rPh sb="26" eb="27">
      <t>ヨウ</t>
    </rPh>
    <phoneticPr fontId="2"/>
  </si>
  <si>
    <t>○</t>
    <phoneticPr fontId="2"/>
  </si>
  <si>
    <t>登録
の型</t>
    <rPh sb="0" eb="2">
      <t>トウロク</t>
    </rPh>
    <rPh sb="4" eb="5">
      <t>カタ</t>
    </rPh>
    <phoneticPr fontId="2"/>
  </si>
  <si>
    <t>フ　リ　ガ　ナ</t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</si>
  <si>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</si>
  <si>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参加者</t>
    <rPh sb="0" eb="2">
      <t>サンカ</t>
    </rPh>
    <rPh sb="2" eb="3">
      <t>シャ</t>
    </rPh>
    <phoneticPr fontId="2"/>
  </si>
  <si>
    <t>Ⅰ型</t>
    <rPh sb="1" eb="2">
      <t>カタ</t>
    </rPh>
    <phoneticPr fontId="2"/>
  </si>
  <si>
    <t>Ⅱ型</t>
    <rPh sb="1" eb="2">
      <t>カタ</t>
    </rPh>
    <phoneticPr fontId="2"/>
  </si>
  <si>
    <t>登録ＩＤ番号
(Ⅰ型のみ入力)</t>
    <rPh sb="0" eb="2">
      <t>トウロク</t>
    </rPh>
    <rPh sb="4" eb="6">
      <t>バンゴウ</t>
    </rPh>
    <rPh sb="9" eb="10">
      <t>カタ</t>
    </rPh>
    <rPh sb="12" eb="14">
      <t>ニュウリョク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</si>
  <si>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</si>
  <si>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</si>
  <si>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</si>
  <si>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団体ID番号(Ⅰ型のみ)</t>
    <rPh sb="8" eb="9">
      <t>カタ</t>
    </rPh>
    <phoneticPr fontId="2"/>
  </si>
  <si>
    <t>郵便番号</t>
    <rPh sb="0" eb="2">
      <t>ユウビン</t>
    </rPh>
    <rPh sb="2" eb="4">
      <t>バンゴウ</t>
    </rPh>
    <phoneticPr fontId="2"/>
  </si>
  <si>
    <t>団体名</t>
    <rPh sb="0" eb="3">
      <t>ダンタイメイ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</si>
  <si>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</si>
  <si>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</si>
  <si>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E-mail</t>
    <phoneticPr fontId="2"/>
  </si>
  <si>
    <t>団体ID</t>
    <rPh sb="0" eb="2">
      <t>ダンタイ</t>
    </rPh>
    <phoneticPr fontId="2"/>
  </si>
  <si>
    <t>略称</t>
    <rPh sb="0" eb="2">
      <t>リャクショウ</t>
    </rPh>
    <phoneticPr fontId="2"/>
  </si>
  <si>
    <t>監督名</t>
    <rPh sb="0" eb="2">
      <t>カントク</t>
    </rPh>
    <rPh sb="2" eb="3">
      <t>メイ</t>
    </rPh>
    <phoneticPr fontId="2"/>
  </si>
  <si>
    <t>登録ＩＤ番号</t>
    <phoneticPr fontId="2"/>
  </si>
  <si>
    <t>登録ID</t>
    <rPh sb="0" eb="2">
      <t>トウロク</t>
    </rPh>
    <phoneticPr fontId="2"/>
  </si>
  <si>
    <t>選手１</t>
    <rPh sb="0" eb="2">
      <t>センシュ</t>
    </rPh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</si>
  <si>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</si>
  <si>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</si>
  <si>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</si>
  <si>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補欠１</t>
    <rPh sb="0" eb="2">
      <t>ホケツ</t>
    </rPh>
    <phoneticPr fontId="2"/>
  </si>
  <si>
    <t>補欠２</t>
    <rPh sb="0" eb="2">
      <t>ホケツ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</si>
  <si>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</si>
  <si>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</si>
  <si>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選手７</t>
    <rPh sb="0" eb="2">
      <t>センシュ</t>
    </rPh>
    <phoneticPr fontId="2"/>
  </si>
  <si>
    <t>選手８</t>
    <rPh sb="0" eb="2">
      <t>センシュ</t>
    </rPh>
    <phoneticPr fontId="2"/>
  </si>
  <si>
    <t>選手氏名</t>
    <rPh sb="0" eb="2">
      <t>センシュ</t>
    </rPh>
    <rPh sb="2" eb="4">
      <t>シメイ</t>
    </rPh>
    <phoneticPr fontId="2"/>
  </si>
  <si>
    <t>登録の型</t>
    <rPh sb="0" eb="2">
      <t>トウロク</t>
    </rPh>
    <rPh sb="3" eb="4">
      <t>カタ</t>
    </rPh>
    <phoneticPr fontId="2"/>
  </si>
  <si>
    <t>氏　　　名</t>
    <rPh sb="0" eb="1">
      <t>シ</t>
    </rPh>
    <rPh sb="4" eb="5">
      <t>メイ</t>
    </rPh>
    <phoneticPr fontId="2"/>
  </si>
  <si>
    <t>職　　　名</t>
    <rPh sb="0" eb="1">
      <t>ショク</t>
    </rPh>
    <rPh sb="4" eb="5">
      <t>メイ</t>
    </rPh>
    <phoneticPr fontId="2"/>
  </si>
  <si>
    <t>所　　　属</t>
    <rPh sb="0" eb="1">
      <t>トコロ</t>
    </rPh>
    <rPh sb="4" eb="5">
      <t>ゾク</t>
    </rPh>
    <phoneticPr fontId="2"/>
  </si>
  <si>
    <t>参加団体</t>
    <rPh sb="0" eb="2">
      <t>サンカ</t>
    </rPh>
    <rPh sb="2" eb="4">
      <t>ダンタイ</t>
    </rPh>
    <phoneticPr fontId="2"/>
  </si>
  <si>
    <t>団体参加
は○印</t>
    <rPh sb="0" eb="2">
      <t>ダンタイ</t>
    </rPh>
    <rPh sb="2" eb="4">
      <t>サンカ</t>
    </rPh>
    <rPh sb="7" eb="8">
      <t>イン</t>
    </rPh>
    <phoneticPr fontId="2"/>
  </si>
  <si>
    <t>所　属　名</t>
    <rPh sb="0" eb="1">
      <t>トコロ</t>
    </rPh>
    <rPh sb="2" eb="3">
      <t>ゾク</t>
    </rPh>
    <rPh sb="4" eb="5">
      <t>メイ</t>
    </rPh>
    <phoneticPr fontId="2"/>
  </si>
  <si>
    <t>C１</t>
    <phoneticPr fontId="2"/>
  </si>
  <si>
    <t>C２</t>
  </si>
  <si>
    <t>C３</t>
  </si>
  <si>
    <t>C４</t>
  </si>
  <si>
    <t>平成28年度関東高等学校体操競技選手権大会東京都予選会　参加申込書</t>
    <rPh sb="0" eb="2">
      <t>ヘイセイ</t>
    </rPh>
    <rPh sb="4" eb="6">
      <t>ネンド</t>
    </rPh>
    <rPh sb="6" eb="8">
      <t>カントウ</t>
    </rPh>
    <rPh sb="8" eb="10">
      <t>コウトウ</t>
    </rPh>
    <rPh sb="10" eb="12">
      <t>ガッコウ</t>
    </rPh>
    <rPh sb="12" eb="14">
      <t>タイソウ</t>
    </rPh>
    <rPh sb="14" eb="16">
      <t>キョウギ</t>
    </rPh>
    <rPh sb="16" eb="19">
      <t>センシュケン</t>
    </rPh>
    <rPh sb="19" eb="21">
      <t>タイカイ</t>
    </rPh>
    <rPh sb="21" eb="24">
      <t>トウキョウト</t>
    </rPh>
    <rPh sb="24" eb="27">
      <t>ヨセンカイ</t>
    </rPh>
    <rPh sb="28" eb="30">
      <t>サンカ</t>
    </rPh>
    <rPh sb="30" eb="33">
      <t>モウシコミショ</t>
    </rPh>
    <phoneticPr fontId="2"/>
  </si>
  <si>
    <t>平成28年度全国高等学校体操競技選手権大会東京都予選会　参加申込書</t>
    <rPh sb="0" eb="2">
      <t>ヘイセイ</t>
    </rPh>
    <rPh sb="4" eb="6">
      <t>ネンド</t>
    </rPh>
    <rPh sb="6" eb="8">
      <t>ゼンコク</t>
    </rPh>
    <rPh sb="8" eb="10">
      <t>コウトウ</t>
    </rPh>
    <rPh sb="10" eb="12">
      <t>ガッコウ</t>
    </rPh>
    <rPh sb="12" eb="14">
      <t>タイソウ</t>
    </rPh>
    <rPh sb="14" eb="16">
      <t>キョウギ</t>
    </rPh>
    <rPh sb="16" eb="19">
      <t>センシュケン</t>
    </rPh>
    <rPh sb="19" eb="21">
      <t>タイカイ</t>
    </rPh>
    <rPh sb="21" eb="24">
      <t>トウキョウト</t>
    </rPh>
    <rPh sb="24" eb="27">
      <t>ヨセンカイ</t>
    </rPh>
    <rPh sb="28" eb="30">
      <t>サンカ</t>
    </rPh>
    <rPh sb="30" eb="33">
      <t>モウシコミショ</t>
    </rPh>
    <phoneticPr fontId="2"/>
  </si>
  <si>
    <t>学年別3年生大会　参加申込書</t>
    <rPh sb="0" eb="3">
      <t>ガクネンベツ</t>
    </rPh>
    <rPh sb="4" eb="6">
      <t>ネンセイ</t>
    </rPh>
    <rPh sb="6" eb="8">
      <t>タイカイ</t>
    </rPh>
    <rPh sb="9" eb="11">
      <t>サンカ</t>
    </rPh>
    <rPh sb="11" eb="14">
      <t>モウシコミショ</t>
    </rPh>
    <phoneticPr fontId="2"/>
  </si>
  <si>
    <t>学年別2年生大会　参加申込書</t>
    <rPh sb="0" eb="3">
      <t>ガクネンベツ</t>
    </rPh>
    <rPh sb="4" eb="6">
      <t>ネンセイ</t>
    </rPh>
    <rPh sb="6" eb="8">
      <t>タイカイ</t>
    </rPh>
    <rPh sb="9" eb="11">
      <t>サンカ</t>
    </rPh>
    <rPh sb="11" eb="14">
      <t>モウシコミショ</t>
    </rPh>
    <phoneticPr fontId="2"/>
  </si>
  <si>
    <t>学年別1年生大会　参加申込書</t>
    <rPh sb="0" eb="3">
      <t>ガクネンベツ</t>
    </rPh>
    <rPh sb="4" eb="6">
      <t>ネンセイ</t>
    </rPh>
    <rPh sb="6" eb="8">
      <t>タイカイ</t>
    </rPh>
    <rPh sb="9" eb="11">
      <t>サンカ</t>
    </rPh>
    <rPh sb="11" eb="14">
      <t>モウシコミショ</t>
    </rPh>
    <phoneticPr fontId="2"/>
  </si>
  <si>
    <t>種目別大会　参加申込書</t>
    <rPh sb="0" eb="3">
      <t>シュモクベツ</t>
    </rPh>
    <rPh sb="3" eb="5">
      <t>タイカイ</t>
    </rPh>
    <rPh sb="6" eb="8">
      <t>サンカ</t>
    </rPh>
    <rPh sb="8" eb="11">
      <t>モウシコミショ</t>
    </rPh>
    <phoneticPr fontId="2"/>
  </si>
  <si>
    <t>秋季大会　参加申込書</t>
    <rPh sb="0" eb="2">
      <t>シュウキ</t>
    </rPh>
    <rPh sb="2" eb="4">
      <t>タイカイ</t>
    </rPh>
    <rPh sb="5" eb="7">
      <t>サンカ</t>
    </rPh>
    <rPh sb="7" eb="10">
      <t>モウシコミショ</t>
    </rPh>
    <phoneticPr fontId="2"/>
  </si>
  <si>
    <t>都県名</t>
    <rPh sb="0" eb="1">
      <t>ト</t>
    </rPh>
    <rPh sb="1" eb="2">
      <t>ケン</t>
    </rPh>
    <rPh sb="2" eb="3">
      <t>メイ</t>
    </rPh>
    <phoneticPr fontId="2"/>
  </si>
  <si>
    <t>競技種別</t>
    <rPh sb="0" eb="2">
      <t>キョウギ</t>
    </rPh>
    <rPh sb="2" eb="4">
      <t>シュベツ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</si>
  <si>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</si>
  <si>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</si>
  <si>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千葉県</t>
    <rPh sb="0" eb="3">
      <t>チバケン</t>
    </rPh>
    <phoneticPr fontId="2"/>
  </si>
  <si>
    <t>埼玉県</t>
    <rPh sb="0" eb="3">
      <t>サイタマケン</t>
    </rPh>
    <phoneticPr fontId="2"/>
  </si>
  <si>
    <t>茨城県</t>
    <rPh sb="0" eb="3">
      <t>イバラギケン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</si>
  <si>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</si>
  <si>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</si>
  <si>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山梨県</t>
    <rPh sb="0" eb="3">
      <t>ヤマナシケン</t>
    </rPh>
    <phoneticPr fontId="2"/>
  </si>
  <si>
    <t>C1</t>
    <phoneticPr fontId="2"/>
  </si>
  <si>
    <t>C2</t>
    <phoneticPr fontId="2"/>
  </si>
  <si>
    <t>C3</t>
    <phoneticPr fontId="2"/>
  </si>
  <si>
    <t>C4</t>
    <phoneticPr fontId="2"/>
  </si>
  <si>
    <t>都県名</t>
    <rPh sb="0" eb="2">
      <t>トケン</t>
    </rPh>
    <rPh sb="2" eb="3">
      <t>メイ</t>
    </rPh>
    <phoneticPr fontId="2"/>
  </si>
  <si>
    <t>種別</t>
    <rPh sb="0" eb="2">
      <t>シュベツ</t>
    </rPh>
    <phoneticPr fontId="2"/>
  </si>
  <si>
    <t/>
  </si>
  <si>
    <t>(団＆個)</t>
  </si>
  <si>
    <t>C2</t>
  </si>
  <si>
    <t>01 北海道</t>
  </si>
  <si>
    <t>北海道</t>
  </si>
  <si>
    <t>02 青森</t>
  </si>
  <si>
    <t>青森県</t>
  </si>
  <si>
    <t>03 岩手</t>
  </si>
  <si>
    <t>岩手県</t>
  </si>
  <si>
    <t>04 宮城</t>
  </si>
  <si>
    <t>宮城県</t>
  </si>
  <si>
    <t>05 秋田</t>
  </si>
  <si>
    <t>秋田県</t>
  </si>
  <si>
    <t>06 山形</t>
  </si>
  <si>
    <t>山形県</t>
  </si>
  <si>
    <t>07 福島</t>
  </si>
  <si>
    <t>福島県</t>
  </si>
  <si>
    <t>08 茨城</t>
  </si>
  <si>
    <t>茨城県</t>
  </si>
  <si>
    <t>09 栃木</t>
  </si>
  <si>
    <t>栃木県</t>
  </si>
  <si>
    <t>10 群馬</t>
  </si>
  <si>
    <t>群馬県</t>
  </si>
  <si>
    <t>11 埼玉</t>
  </si>
  <si>
    <t>埼玉県</t>
  </si>
  <si>
    <t>12 千葉</t>
  </si>
  <si>
    <t>千葉県</t>
  </si>
  <si>
    <t>13 東京</t>
  </si>
  <si>
    <t>東京都</t>
  </si>
  <si>
    <t>14 神奈川</t>
  </si>
  <si>
    <t>神奈川県</t>
  </si>
  <si>
    <t>15 山梨</t>
  </si>
  <si>
    <t>山梨県</t>
  </si>
  <si>
    <t>16 新潟</t>
  </si>
  <si>
    <t>新潟県</t>
  </si>
  <si>
    <t>17 長野</t>
  </si>
  <si>
    <t>長野県</t>
  </si>
  <si>
    <t>18 富山</t>
  </si>
  <si>
    <t>富山県</t>
  </si>
  <si>
    <t>19 石川</t>
  </si>
  <si>
    <t>石川県</t>
  </si>
  <si>
    <t>20 福井</t>
  </si>
  <si>
    <t>福井県</t>
  </si>
  <si>
    <t>21 静岡</t>
  </si>
  <si>
    <t>静岡県</t>
  </si>
  <si>
    <t>22 愛知</t>
  </si>
  <si>
    <t>愛知県</t>
  </si>
  <si>
    <t>23 三重</t>
  </si>
  <si>
    <t>三重県</t>
  </si>
  <si>
    <t>24 岐阜</t>
  </si>
  <si>
    <t>岐阜県</t>
  </si>
  <si>
    <t>25 滋賀</t>
  </si>
  <si>
    <t>滋賀県</t>
  </si>
  <si>
    <t>26 京都</t>
  </si>
  <si>
    <t>京都府</t>
  </si>
  <si>
    <t>27 大阪</t>
  </si>
  <si>
    <t>大阪府</t>
  </si>
  <si>
    <t>28 兵庫</t>
  </si>
  <si>
    <t>兵庫県</t>
  </si>
  <si>
    <t>29 奈良</t>
  </si>
  <si>
    <t>奈良県</t>
  </si>
  <si>
    <t>30 和歌山</t>
  </si>
  <si>
    <t>和歌山県</t>
  </si>
  <si>
    <t>31 鳥取</t>
  </si>
  <si>
    <t>鳥取県</t>
  </si>
  <si>
    <t>32 島根</t>
  </si>
  <si>
    <t>島根県</t>
  </si>
  <si>
    <t>33 岡山</t>
  </si>
  <si>
    <t>岡山県</t>
  </si>
  <si>
    <t>34 広島</t>
  </si>
  <si>
    <t>広島県</t>
  </si>
  <si>
    <t>35 山口</t>
  </si>
  <si>
    <t>山口県</t>
  </si>
  <si>
    <t>36 香川</t>
  </si>
  <si>
    <t>香川県</t>
  </si>
  <si>
    <t>37 徳島</t>
  </si>
  <si>
    <t>徳島県</t>
  </si>
  <si>
    <t>38 愛媛</t>
  </si>
  <si>
    <t>愛媛県</t>
  </si>
  <si>
    <t>39 高知</t>
  </si>
  <si>
    <t>高知県</t>
  </si>
  <si>
    <t>40 福岡</t>
  </si>
  <si>
    <t>福岡県</t>
  </si>
  <si>
    <t>41 佐賀</t>
  </si>
  <si>
    <t>佐賀県</t>
  </si>
  <si>
    <t>42 長崎</t>
  </si>
  <si>
    <t>長崎県</t>
  </si>
  <si>
    <t>43 熊本</t>
  </si>
  <si>
    <t>熊本県</t>
  </si>
  <si>
    <t>44 大分</t>
  </si>
  <si>
    <t>大分県</t>
  </si>
  <si>
    <t>45 宮崎</t>
  </si>
  <si>
    <t>宮崎県</t>
  </si>
  <si>
    <t>46 鹿児島</t>
  </si>
  <si>
    <t>鹿児島県</t>
  </si>
  <si>
    <t>47 沖縄</t>
  </si>
  <si>
    <t>沖縄県</t>
  </si>
  <si>
    <t>フ　リ　ガ　ナ</t>
    <phoneticPr fontId="2"/>
  </si>
  <si>
    <t>○</t>
    <phoneticPr fontId="2"/>
  </si>
  <si>
    <t>〒</t>
    <phoneticPr fontId="2"/>
  </si>
  <si>
    <t>フリガナ</t>
    <phoneticPr fontId="2"/>
  </si>
  <si>
    <t>フリガナ</t>
    <phoneticPr fontId="2"/>
  </si>
  <si>
    <t>登録ＩＤ番号</t>
    <phoneticPr fontId="2"/>
  </si>
  <si>
    <t>あ</t>
    <phoneticPr fontId="2"/>
  </si>
  <si>
    <t>い</t>
    <phoneticPr fontId="2"/>
  </si>
  <si>
    <t>う</t>
    <phoneticPr fontId="2"/>
  </si>
  <si>
    <t>え</t>
    <phoneticPr fontId="2"/>
  </si>
  <si>
    <t>お</t>
    <phoneticPr fontId="2"/>
  </si>
  <si>
    <t>01</t>
    <phoneticPr fontId="2"/>
  </si>
  <si>
    <t>C１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</si>
  <si>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</si>
  <si>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</si>
  <si>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</si>
  <si>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</si>
  <si>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</si>
  <si>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</si>
  <si>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</si>
  <si>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</si>
  <si>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東京高等学校</t>
    <rPh sb="0" eb="2">
      <t>トウキョウ</t>
    </rPh>
    <rPh sb="2" eb="4">
      <t>コウトウ</t>
    </rPh>
    <rPh sb="4" eb="6">
      <t>ガッコウ</t>
    </rPh>
    <phoneticPr fontId="2"/>
  </si>
  <si>
    <t>ﾄｳｷｮｳｺｳﾄｳｶﾞｯｺｳ</t>
    <phoneticPr fontId="2"/>
  </si>
  <si>
    <t>123-4567</t>
    <phoneticPr fontId="2"/>
  </si>
  <si>
    <t>東京都千代田区千代田1-1-1</t>
    <rPh sb="0" eb="3">
      <t>トウキョウト</t>
    </rPh>
    <rPh sb="3" eb="6">
      <t>チヨダ</t>
    </rPh>
    <rPh sb="6" eb="7">
      <t>ク</t>
    </rPh>
    <rPh sb="7" eb="10">
      <t>チヨダ</t>
    </rPh>
    <phoneticPr fontId="2"/>
  </si>
  <si>
    <t>教諭</t>
    <rPh sb="0" eb="2">
      <t>キョウユ</t>
    </rPh>
    <phoneticPr fontId="2"/>
  </si>
  <si>
    <t>東京一郎</t>
    <rPh sb="0" eb="2">
      <t>トウキョウ</t>
    </rPh>
    <rPh sb="2" eb="4">
      <t>イチロウ</t>
    </rPh>
    <phoneticPr fontId="2"/>
  </si>
  <si>
    <t>03-1234-5678</t>
    <phoneticPr fontId="2"/>
  </si>
  <si>
    <t>03-1234-5679</t>
    <phoneticPr fontId="2"/>
  </si>
  <si>
    <t>tokyo@tokyo.ne.jp</t>
    <phoneticPr fontId="2"/>
  </si>
  <si>
    <t>東</t>
    <rPh sb="0" eb="1">
      <t>ヒガシ</t>
    </rPh>
    <phoneticPr fontId="2"/>
  </si>
  <si>
    <t>京</t>
    <rPh sb="0" eb="1">
      <t>キョウ</t>
    </rPh>
    <phoneticPr fontId="2"/>
  </si>
  <si>
    <t>ﾄｳｷｮｳｲﾁﾛｳ</t>
    <phoneticPr fontId="2"/>
  </si>
  <si>
    <t>千代田ｸﾗﾌﾞ</t>
    <rPh sb="0" eb="3">
      <t>チヨダ</t>
    </rPh>
    <phoneticPr fontId="2"/>
  </si>
  <si>
    <t>東京花子</t>
    <rPh sb="0" eb="2">
      <t>トウキョウ</t>
    </rPh>
    <rPh sb="2" eb="4">
      <t>ハナコ</t>
    </rPh>
    <phoneticPr fontId="2"/>
  </si>
  <si>
    <t>ﾄｳｷｮｳﾊﾅｺ</t>
    <phoneticPr fontId="2"/>
  </si>
  <si>
    <t>係長</t>
    <rPh sb="0" eb="2">
      <t>カカリチョウ</t>
    </rPh>
    <phoneticPr fontId="2"/>
  </si>
  <si>
    <t>東京</t>
    <rPh sb="0" eb="2">
      <t>トウキョウ</t>
    </rPh>
    <phoneticPr fontId="2"/>
  </si>
  <si>
    <t>東京 個</t>
    <rPh sb="0" eb="2">
      <t>トウキョウ</t>
    </rPh>
    <rPh sb="3" eb="4">
      <t>コ</t>
    </rPh>
    <phoneticPr fontId="2"/>
  </si>
  <si>
    <t>東京 補</t>
    <rPh sb="0" eb="2">
      <t>トウキョウ</t>
    </rPh>
    <rPh sb="3" eb="4">
      <t>ホ</t>
    </rPh>
    <phoneticPr fontId="2"/>
  </si>
  <si>
    <t>派遣審判員</t>
    <rPh sb="0" eb="2">
      <t>ハケン</t>
    </rPh>
    <rPh sb="2" eb="5">
      <t>シンパンイン</t>
    </rPh>
    <phoneticPr fontId="2"/>
  </si>
  <si>
    <t>派遣補助員</t>
    <rPh sb="0" eb="2">
      <t>ハケン</t>
    </rPh>
    <rPh sb="2" eb="5">
      <t>ホジョイン</t>
    </rPh>
    <phoneticPr fontId="2"/>
  </si>
  <si>
    <t>団体参加費</t>
    <rPh sb="0" eb="2">
      <t>ダンタイ</t>
    </rPh>
    <rPh sb="2" eb="5">
      <t>サンカヒ</t>
    </rPh>
    <phoneticPr fontId="2"/>
  </si>
  <si>
    <t>個人参加費</t>
    <rPh sb="0" eb="2">
      <t>コジン</t>
    </rPh>
    <rPh sb="2" eb="5">
      <t>サンカヒ</t>
    </rPh>
    <phoneticPr fontId="2"/>
  </si>
  <si>
    <t>審判分担金</t>
    <rPh sb="0" eb="2">
      <t>シンパン</t>
    </rPh>
    <rPh sb="2" eb="5">
      <t>ブンタンキン</t>
    </rPh>
    <phoneticPr fontId="2"/>
  </si>
  <si>
    <t>参加費合計</t>
    <rPh sb="0" eb="3">
      <t>サンカヒ</t>
    </rPh>
    <rPh sb="3" eb="5">
      <t>ゴウケイ</t>
    </rPh>
    <phoneticPr fontId="2"/>
  </si>
  <si>
    <t>＋</t>
    <phoneticPr fontId="2"/>
  </si>
  <si>
    <t>＋</t>
    <phoneticPr fontId="2"/>
  </si>
  <si>
    <t>＝</t>
    <phoneticPr fontId="2"/>
  </si>
  <si>
    <t>記載責任者
（役職）</t>
    <rPh sb="0" eb="2">
      <t>キサイ</t>
    </rPh>
    <rPh sb="2" eb="5">
      <t>セキニンシャ</t>
    </rPh>
    <rPh sb="7" eb="9">
      <t>ヤクショク</t>
    </rPh>
    <phoneticPr fontId="2"/>
  </si>
  <si>
    <t>撮影許可ｾﾞｯｹﾝ
希望枚数</t>
    <rPh sb="0" eb="2">
      <t>サツエイ</t>
    </rPh>
    <rPh sb="2" eb="4">
      <t>キョカ</t>
    </rPh>
    <rPh sb="10" eb="12">
      <t>キボウ</t>
    </rPh>
    <rPh sb="12" eb="14">
      <t>マイスウ</t>
    </rPh>
    <phoneticPr fontId="2"/>
  </si>
  <si>
    <t>枚</t>
    <rPh sb="0" eb="1">
      <t>マイ</t>
    </rPh>
    <phoneticPr fontId="2"/>
  </si>
  <si>
    <t>帯同審判名</t>
    <rPh sb="0" eb="2">
      <t>タイドウ</t>
    </rPh>
    <rPh sb="2" eb="4">
      <t>シンパン</t>
    </rPh>
    <rPh sb="4" eb="5">
      <t>メイ</t>
    </rPh>
    <phoneticPr fontId="2"/>
  </si>
  <si>
    <t>ｾﾞｯｹﾝ枚数</t>
    <rPh sb="5" eb="7">
      <t>マイスウ</t>
    </rPh>
    <phoneticPr fontId="2"/>
  </si>
  <si>
    <t>IH</t>
    <phoneticPr fontId="2"/>
  </si>
  <si>
    <t>関東</t>
    <rPh sb="0" eb="2">
      <t>カントウ</t>
    </rPh>
    <phoneticPr fontId="2"/>
  </si>
  <si>
    <t>千代田 正子</t>
    <rPh sb="0" eb="3">
      <t>チヨダ</t>
    </rPh>
    <rPh sb="4" eb="6">
      <t>マサコ</t>
    </rPh>
    <phoneticPr fontId="2"/>
  </si>
  <si>
    <t>日本 幸子</t>
    <rPh sb="0" eb="2">
      <t>ニホン</t>
    </rPh>
    <rPh sb="3" eb="5">
      <t>サチコ</t>
    </rPh>
    <phoneticPr fontId="2"/>
  </si>
  <si>
    <t>関東 啓子</t>
    <rPh sb="0" eb="2">
      <t>カントウ</t>
    </rPh>
    <rPh sb="3" eb="5">
      <t>ケイコ</t>
    </rPh>
    <phoneticPr fontId="2"/>
  </si>
  <si>
    <t>新宿 京子</t>
    <rPh sb="0" eb="2">
      <t>シンジュク</t>
    </rPh>
    <rPh sb="3" eb="5">
      <t>キョウコ</t>
    </rPh>
    <phoneticPr fontId="2"/>
  </si>
  <si>
    <t>町田 純子</t>
    <rPh sb="0" eb="2">
      <t>マチダ</t>
    </rPh>
    <rPh sb="3" eb="5">
      <t>ジュンコ</t>
    </rPh>
    <phoneticPr fontId="2"/>
  </si>
  <si>
    <t>世界 一郎</t>
    <rPh sb="0" eb="2">
      <t>セカイ</t>
    </rPh>
    <rPh sb="3" eb="5">
      <t>イチロウ</t>
    </rPh>
    <phoneticPr fontId="2"/>
  </si>
  <si>
    <t>○</t>
    <phoneticPr fontId="2"/>
  </si>
  <si>
    <t>令和</t>
    <rPh sb="0" eb="2">
      <t>レイワ</t>
    </rPh>
    <phoneticPr fontId="2"/>
  </si>
  <si>
    <t>登録ＩＤ番号</t>
    <phoneticPr fontId="2"/>
  </si>
  <si>
    <t>コーチ</t>
  </si>
  <si>
    <t>職　　名</t>
  </si>
  <si>
    <t>フリガナ</t>
  </si>
  <si>
    <t>登録ID番号</t>
  </si>
  <si>
    <r>
      <t xml:space="preserve">団体補欠
</t>
    </r>
    <r>
      <rPr>
        <sz val="10"/>
        <rFont val="ＭＳ 明朝"/>
        <family val="1"/>
        <charset val="128"/>
      </rPr>
      <t>(秋季大会のみ)</t>
    </r>
    <rPh sb="0" eb="2">
      <t>ダンタイ</t>
    </rPh>
    <rPh sb="2" eb="4">
      <t>ホケツ</t>
    </rPh>
    <rPh sb="6" eb="10">
      <t>シュウキタイカイ</t>
    </rPh>
    <phoneticPr fontId="2"/>
  </si>
  <si>
    <t>職　　名</t>
    <phoneticPr fontId="2"/>
  </si>
  <si>
    <t>登録ID番号</t>
    <phoneticPr fontId="2"/>
  </si>
  <si>
    <t>団体補欠
(秋季大会のみ)</t>
    <rPh sb="0" eb="4">
      <t>ダンタイホケツ</t>
    </rPh>
    <rPh sb="6" eb="10">
      <t>シュウキタイカイ</t>
    </rPh>
    <phoneticPr fontId="2"/>
  </si>
  <si>
    <t>2024年度関東高等学校体操競技選手権大会東京都予選会　参加申込書</t>
    <rPh sb="4" eb="6">
      <t>ネンド</t>
    </rPh>
    <rPh sb="6" eb="8">
      <t>カントウ</t>
    </rPh>
    <rPh sb="8" eb="10">
      <t>コウトウ</t>
    </rPh>
    <rPh sb="10" eb="12">
      <t>ガッコウ</t>
    </rPh>
    <rPh sb="12" eb="14">
      <t>タイソウ</t>
    </rPh>
    <rPh sb="14" eb="16">
      <t>キョウギ</t>
    </rPh>
    <rPh sb="16" eb="19">
      <t>センシュケン</t>
    </rPh>
    <rPh sb="19" eb="21">
      <t>タイカイ</t>
    </rPh>
    <rPh sb="21" eb="24">
      <t>トウキョウト</t>
    </rPh>
    <rPh sb="24" eb="26">
      <t>ヨセン</t>
    </rPh>
    <rPh sb="26" eb="27">
      <t>カイ</t>
    </rPh>
    <rPh sb="28" eb="30">
      <t>サンカ</t>
    </rPh>
    <rPh sb="30" eb="33">
      <t>モウシコミショ</t>
    </rPh>
    <phoneticPr fontId="2"/>
  </si>
  <si>
    <t>作成した参加申込書を印刷し、裏面に振り込み時の利用明細票（コピーでも可）を添付し大会当日提出する。</t>
    <rPh sb="14" eb="16">
      <t>リメン</t>
    </rPh>
    <rPh sb="17" eb="18">
      <t>フ</t>
    </rPh>
    <rPh sb="19" eb="20">
      <t>コ</t>
    </rPh>
    <rPh sb="21" eb="22">
      <t>ジ</t>
    </rPh>
    <rPh sb="23" eb="25">
      <t>リヨウ</t>
    </rPh>
    <rPh sb="25" eb="27">
      <t>メイサイ</t>
    </rPh>
    <rPh sb="27" eb="28">
      <t>ヒョウ</t>
    </rPh>
    <rPh sb="34" eb="35">
      <t>カ</t>
    </rPh>
    <rPh sb="37" eb="39">
      <t>テンプ</t>
    </rPh>
    <rPh sb="40" eb="42">
      <t>タイカイ</t>
    </rPh>
    <phoneticPr fontId="4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</si>
</sst>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4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sz val="16"/>
      <color indexed="10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22"/>
      <name val="ＭＳ 明朝"/>
      <family val="1"/>
      <charset val="128"/>
    </font>
    <font>
      <sz val="26"/>
      <name val="ＭＳ 明朝"/>
      <family val="1"/>
      <charset val="128"/>
    </font>
    <font>
      <sz val="20"/>
      <name val="ＭＳ 明朝"/>
      <family val="1"/>
      <charset val="128"/>
    </font>
    <font>
      <sz val="24"/>
      <name val="ＭＳ 明朝"/>
      <family val="1"/>
      <charset val="128"/>
    </font>
    <font>
      <sz val="20"/>
      <name val="ＭＳ Ｐ明朝"/>
      <family val="1"/>
      <charset val="128"/>
    </font>
    <font>
      <sz val="26"/>
      <name val="ＭＳ Ｐ明朝"/>
      <family val="1"/>
      <charset val="128"/>
    </font>
    <font>
      <u/>
      <sz val="16"/>
      <color indexed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8"/>
      <color indexed="10"/>
      <name val="ＭＳ 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color indexed="63"/>
      <name val="ＭＳ Ｐゴシック"/>
      <family val="3"/>
      <charset val="128"/>
    </font>
    <font>
      <sz val="26"/>
      <name val="ＭＳ Ｐゴシック"/>
      <family val="3"/>
      <charset val="128"/>
    </font>
    <font>
      <sz val="36"/>
      <color indexed="63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26"/>
      <color rgb="FFFF0000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double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hair">
        <color indexed="64"/>
      </bottom>
      <diagonal/>
    </border>
    <border>
      <left/>
      <right/>
      <top style="thin">
        <color rgb="FF000000"/>
      </top>
      <bottom style="hair">
        <color indexed="64"/>
      </bottom>
      <diagonal/>
    </border>
    <border>
      <left/>
      <right style="double">
        <color indexed="64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/>
      <right style="thin">
        <color rgb="FF000000"/>
      </right>
      <top style="thin">
        <color rgb="FF000000"/>
      </top>
      <bottom style="hair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hair">
        <color indexed="64"/>
      </right>
      <top style="thin">
        <color rgb="FF00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rgb="FF000000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rgb="FF000000"/>
      </top>
      <bottom style="hair">
        <color indexed="64"/>
      </bottom>
      <diagonal/>
    </border>
  </borders>
  <cellStyleXfs count="9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5" fillId="0" borderId="0">
      <alignment vertical="center"/>
    </xf>
    <xf numFmtId="0" fontId="1" fillId="0" borderId="0"/>
    <xf numFmtId="0" fontId="10" fillId="0" borderId="0">
      <alignment vertical="center"/>
    </xf>
  </cellStyleXfs>
  <cellXfs count="389">
    <xf numFmtId="0" fontId="0" fillId="0" borderId="0" xfId="0">
      <alignment vertical="center"/>
    </xf>
    <xf numFmtId="0" fontId="0" fillId="0" borderId="0" xfId="0" applyFill="1" applyProtection="1">
      <alignment vertical="center"/>
    </xf>
    <xf numFmtId="0" fontId="0" fillId="0" borderId="0" xfId="0" applyNumberFormat="1" applyFill="1" applyProtection="1">
      <alignment vertical="center"/>
    </xf>
    <xf numFmtId="49" fontId="0" fillId="0" borderId="0" xfId="0" applyNumberFormat="1" applyFill="1" applyProtection="1">
      <alignment vertical="center"/>
    </xf>
    <xf numFmtId="0" fontId="9" fillId="0" borderId="0" xfId="0" applyFont="1" applyFill="1" applyProtection="1">
      <alignment vertical="center"/>
    </xf>
    <xf numFmtId="0" fontId="14" fillId="0" borderId="0" xfId="0" applyFont="1" applyFill="1" applyProtection="1">
      <alignment vertical="center"/>
    </xf>
    <xf numFmtId="49" fontId="0" fillId="0" borderId="0" xfId="0" applyNumberFormat="1" applyFill="1" applyAlignment="1" applyProtection="1">
      <alignment horizontal="right" vertical="center"/>
    </xf>
    <xf numFmtId="0" fontId="9" fillId="0" borderId="0" xfId="0" applyFont="1" applyFill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vertical="center"/>
    </xf>
    <xf numFmtId="0" fontId="9" fillId="0" borderId="0" xfId="0" applyNumberFormat="1" applyFont="1" applyFill="1" applyProtection="1">
      <alignment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Protection="1">
      <alignment vertical="center"/>
    </xf>
    <xf numFmtId="0" fontId="17" fillId="0" borderId="0" xfId="0" applyNumberFormat="1" applyFont="1" applyFill="1" applyBorder="1" applyProtection="1">
      <alignment vertical="center"/>
    </xf>
    <xf numFmtId="0" fontId="4" fillId="0" borderId="0" xfId="0" applyNumberFormat="1" applyFont="1" applyFill="1" applyBorder="1" applyProtection="1">
      <alignment vertical="center"/>
    </xf>
    <xf numFmtId="0" fontId="6" fillId="0" borderId="0" xfId="0" applyNumberFormat="1" applyFont="1" applyFill="1" applyBorder="1" applyProtection="1">
      <alignment vertical="center"/>
    </xf>
    <xf numFmtId="0" fontId="0" fillId="0" borderId="0" xfId="0" applyNumberFormat="1" applyFill="1" applyBorder="1" applyProtection="1">
      <alignment vertical="center"/>
    </xf>
    <xf numFmtId="0" fontId="17" fillId="0" borderId="2" xfId="0" applyNumberFormat="1" applyFont="1" applyFill="1" applyBorder="1" applyAlignment="1" applyProtection="1">
      <alignment vertical="center" shrinkToFit="1"/>
    </xf>
    <xf numFmtId="0" fontId="9" fillId="0" borderId="0" xfId="0" applyFont="1" applyFill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textRotation="255" wrapText="1"/>
    </xf>
    <xf numFmtId="0" fontId="9" fillId="0" borderId="4" xfId="0" applyNumberFormat="1" applyFont="1" applyFill="1" applyBorder="1" applyAlignment="1" applyProtection="1">
      <alignment horizontal="center" vertical="center" textRotation="255" wrapText="1"/>
    </xf>
    <xf numFmtId="0" fontId="9" fillId="0" borderId="5" xfId="0" applyNumberFormat="1" applyFont="1" applyFill="1" applyBorder="1" applyAlignment="1" applyProtection="1">
      <alignment horizontal="center" vertical="center" textRotation="255" wrapText="1"/>
    </xf>
    <xf numFmtId="0" fontId="9" fillId="0" borderId="6" xfId="0" applyNumberFormat="1" applyFont="1" applyFill="1" applyBorder="1" applyAlignment="1" applyProtection="1">
      <alignment horizontal="center" vertical="center" textRotation="255" wrapText="1"/>
    </xf>
    <xf numFmtId="0" fontId="9" fillId="0" borderId="0" xfId="0" applyNumberFormat="1" applyFont="1" applyFill="1" applyBorder="1" applyAlignment="1" applyProtection="1">
      <alignment vertical="center" shrinkToFit="1"/>
    </xf>
    <xf numFmtId="0" fontId="0" fillId="0" borderId="0" xfId="0" applyFill="1" applyBorder="1" applyProtection="1">
      <alignment vertical="center"/>
    </xf>
    <xf numFmtId="0" fontId="3" fillId="0" borderId="7" xfId="0" applyNumberFormat="1" applyFont="1" applyFill="1" applyBorder="1" applyProtection="1">
      <alignment vertical="center"/>
    </xf>
    <xf numFmtId="0" fontId="0" fillId="0" borderId="7" xfId="0" applyFill="1" applyBorder="1" applyProtection="1">
      <alignment vertical="center"/>
    </xf>
    <xf numFmtId="0" fontId="14" fillId="0" borderId="7" xfId="0" applyFont="1" applyFill="1" applyBorder="1" applyProtection="1">
      <alignment vertical="center"/>
    </xf>
    <xf numFmtId="0" fontId="9" fillId="0" borderId="7" xfId="0" applyNumberFormat="1" applyFont="1" applyFill="1" applyBorder="1" applyProtection="1">
      <alignment vertical="center"/>
    </xf>
    <xf numFmtId="0" fontId="3" fillId="0" borderId="0" xfId="0" applyNumberFormat="1" applyFont="1" applyFill="1" applyBorder="1" applyProtection="1">
      <alignment vertical="center"/>
    </xf>
    <xf numFmtId="0" fontId="14" fillId="0" borderId="0" xfId="0" applyFont="1" applyFill="1" applyBorder="1" applyProtection="1">
      <alignment vertical="center"/>
    </xf>
    <xf numFmtId="0" fontId="21" fillId="0" borderId="0" xfId="0" applyNumberFormat="1" applyFont="1" applyFill="1" applyBorder="1" applyAlignment="1" applyProtection="1">
      <alignment vertical="center" shrinkToFit="1"/>
    </xf>
    <xf numFmtId="0" fontId="16" fillId="0" borderId="0" xfId="0" applyNumberFormat="1" applyFont="1" applyFill="1" applyBorder="1" applyAlignment="1" applyProtection="1">
      <alignment vertical="center" shrinkToFit="1"/>
    </xf>
    <xf numFmtId="0" fontId="0" fillId="0" borderId="0" xfId="0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0" fontId="0" fillId="0" borderId="8" xfId="0" applyNumberFormat="1" applyFill="1" applyBorder="1" applyAlignment="1" applyProtection="1"/>
    <xf numFmtId="0" fontId="0" fillId="0" borderId="8" xfId="0" applyNumberFormat="1" applyFont="1" applyFill="1" applyBorder="1" applyAlignment="1" applyProtection="1"/>
    <xf numFmtId="0" fontId="9" fillId="0" borderId="9" xfId="0" applyNumberFormat="1" applyFont="1" applyFill="1" applyBorder="1" applyProtection="1">
      <alignment vertical="center"/>
    </xf>
    <xf numFmtId="0" fontId="4" fillId="0" borderId="8" xfId="0" applyNumberFormat="1" applyFont="1" applyFill="1" applyBorder="1" applyProtection="1">
      <alignment vertical="center"/>
    </xf>
    <xf numFmtId="0" fontId="0" fillId="0" borderId="9" xfId="0" applyNumberFormat="1" applyFill="1" applyBorder="1" applyProtection="1">
      <alignment vertical="center"/>
    </xf>
    <xf numFmtId="0" fontId="9" fillId="0" borderId="8" xfId="0" applyFont="1" applyFill="1" applyBorder="1" applyProtection="1">
      <alignment vertical="center"/>
    </xf>
    <xf numFmtId="0" fontId="9" fillId="0" borderId="0" xfId="0" applyFont="1" applyFill="1" applyBorder="1" applyProtection="1">
      <alignment vertical="center"/>
    </xf>
    <xf numFmtId="0" fontId="9" fillId="0" borderId="9" xfId="0" applyFont="1" applyFill="1" applyBorder="1" applyProtection="1">
      <alignment vertical="center"/>
    </xf>
    <xf numFmtId="0" fontId="0" fillId="0" borderId="9" xfId="0" applyFill="1" applyBorder="1" applyProtection="1">
      <alignment vertical="center"/>
    </xf>
    <xf numFmtId="0" fontId="0" fillId="0" borderId="10" xfId="0" applyFill="1" applyBorder="1" applyProtection="1">
      <alignment vertical="center"/>
    </xf>
    <xf numFmtId="0" fontId="0" fillId="0" borderId="8" xfId="0" applyFill="1" applyBorder="1" applyProtection="1">
      <alignment vertical="center"/>
    </xf>
    <xf numFmtId="0" fontId="6" fillId="0" borderId="8" xfId="0" applyNumberFormat="1" applyFont="1" applyFill="1" applyBorder="1" applyProtection="1">
      <alignment vertical="center"/>
    </xf>
    <xf numFmtId="0" fontId="0" fillId="0" borderId="11" xfId="0" applyFill="1" applyBorder="1" applyProtection="1">
      <alignment vertical="center"/>
    </xf>
    <xf numFmtId="0" fontId="14" fillId="0" borderId="11" xfId="0" applyFont="1" applyFill="1" applyBorder="1" applyProtection="1">
      <alignment vertical="center"/>
    </xf>
    <xf numFmtId="0" fontId="9" fillId="0" borderId="12" xfId="0" applyFont="1" applyFill="1" applyBorder="1" applyProtection="1">
      <alignment vertical="center"/>
    </xf>
    <xf numFmtId="5" fontId="0" fillId="0" borderId="0" xfId="0" applyNumberFormat="1">
      <alignment vertical="center"/>
    </xf>
    <xf numFmtId="0" fontId="21" fillId="0" borderId="13" xfId="0" applyNumberFormat="1" applyFont="1" applyFill="1" applyBorder="1" applyAlignment="1" applyProtection="1">
      <alignment vertical="center" shrinkToFit="1"/>
    </xf>
    <xf numFmtId="0" fontId="30" fillId="0" borderId="0" xfId="0" applyNumberFormat="1" applyFont="1" applyFill="1" applyAlignment="1" applyProtection="1"/>
    <xf numFmtId="0" fontId="30" fillId="0" borderId="0" xfId="0" applyNumberFormat="1" applyFont="1" applyFill="1" applyBorder="1" applyAlignment="1" applyProtection="1"/>
    <xf numFmtId="0" fontId="17" fillId="2" borderId="2" xfId="0" applyNumberFormat="1" applyFont="1" applyFill="1" applyBorder="1" applyAlignment="1" applyProtection="1">
      <alignment vertical="center" shrinkToFit="1"/>
    </xf>
    <xf numFmtId="0" fontId="9" fillId="0" borderId="0" xfId="0" applyFont="1" applyFill="1" applyProtection="1">
      <alignment vertical="center"/>
      <protection locked="0"/>
    </xf>
    <xf numFmtId="0" fontId="0" fillId="0" borderId="29" xfId="0" applyFill="1" applyBorder="1" applyProtection="1">
      <alignment vertical="center"/>
    </xf>
    <xf numFmtId="0" fontId="9" fillId="0" borderId="8" xfId="0" applyNumberFormat="1" applyFont="1" applyFill="1" applyBorder="1" applyProtection="1">
      <alignment vertical="center"/>
    </xf>
    <xf numFmtId="0" fontId="44" fillId="0" borderId="0" xfId="0" applyNumberFormat="1" applyFont="1" applyFill="1" applyBorder="1" applyProtection="1">
      <alignment vertical="center"/>
    </xf>
    <xf numFmtId="0" fontId="43" fillId="0" borderId="0" xfId="0" applyFont="1" applyAlignment="1">
      <alignment vertical="center"/>
    </xf>
    <xf numFmtId="0" fontId="14" fillId="0" borderId="29" xfId="0" applyFont="1" applyFill="1" applyBorder="1" applyProtection="1">
      <alignment vertical="center"/>
    </xf>
    <xf numFmtId="0" fontId="39" fillId="3" borderId="80" xfId="0" applyFont="1" applyFill="1" applyBorder="1" applyAlignment="1" applyProtection="1">
      <alignment horizontal="center" vertical="center" shrinkToFit="1"/>
    </xf>
    <xf numFmtId="0" fontId="39" fillId="3" borderId="81" xfId="0" applyFont="1" applyFill="1" applyBorder="1" applyAlignment="1" applyProtection="1">
      <alignment horizontal="center" vertical="center" shrinkToFit="1"/>
    </xf>
    <xf numFmtId="0" fontId="39" fillId="3" borderId="82" xfId="0" applyFont="1" applyFill="1" applyBorder="1" applyAlignment="1" applyProtection="1">
      <alignment horizontal="center" vertical="center" shrinkToFit="1"/>
    </xf>
    <xf numFmtId="0" fontId="26" fillId="0" borderId="29" xfId="0" applyNumberFormat="1" applyFont="1" applyFill="1" applyBorder="1" applyAlignment="1" applyProtection="1">
      <alignment horizontal="center" vertical="center"/>
    </xf>
    <xf numFmtId="0" fontId="27" fillId="3" borderId="29" xfId="0" applyNumberFormat="1" applyFont="1" applyFill="1" applyBorder="1" applyAlignment="1" applyProtection="1">
      <alignment horizontal="center" vertical="center"/>
    </xf>
    <xf numFmtId="0" fontId="27" fillId="3" borderId="41" xfId="0" applyNumberFormat="1" applyFont="1" applyFill="1" applyBorder="1" applyAlignment="1" applyProtection="1">
      <alignment horizontal="center" vertical="center"/>
    </xf>
    <xf numFmtId="0" fontId="9" fillId="0" borderId="83" xfId="0" applyNumberFormat="1" applyFont="1" applyFill="1" applyBorder="1" applyAlignment="1" applyProtection="1">
      <alignment horizontal="center" vertical="center"/>
    </xf>
    <xf numFmtId="0" fontId="9" fillId="0" borderId="20" xfId="0" applyNumberFormat="1" applyFont="1" applyFill="1" applyBorder="1" applyAlignment="1" applyProtection="1">
      <alignment horizontal="center" vertical="center"/>
    </xf>
    <xf numFmtId="0" fontId="9" fillId="0" borderId="6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 shrinkToFit="1"/>
    </xf>
    <xf numFmtId="0" fontId="9" fillId="0" borderId="17" xfId="0" applyNumberFormat="1" applyFont="1" applyFill="1" applyBorder="1" applyAlignment="1" applyProtection="1">
      <alignment horizontal="center" vertical="center" wrapText="1" shrinkToFit="1"/>
    </xf>
    <xf numFmtId="0" fontId="9" fillId="3" borderId="1" xfId="0" applyNumberFormat="1" applyFont="1" applyFill="1" applyBorder="1" applyAlignment="1" applyProtection="1">
      <alignment horizontal="center" vertical="center" shrinkToFit="1"/>
    </xf>
    <xf numFmtId="0" fontId="9" fillId="3" borderId="17" xfId="0" applyNumberFormat="1" applyFont="1" applyFill="1" applyBorder="1" applyAlignment="1" applyProtection="1">
      <alignment horizontal="center" vertical="center" shrinkToFit="1"/>
    </xf>
    <xf numFmtId="0" fontId="30" fillId="0" borderId="84" xfId="0" applyFont="1" applyFill="1" applyBorder="1" applyAlignment="1" applyProtection="1">
      <alignment horizontal="center" vertical="center"/>
    </xf>
    <xf numFmtId="0" fontId="30" fillId="0" borderId="7" xfId="0" applyFont="1" applyFill="1" applyBorder="1" applyAlignment="1" applyProtection="1">
      <alignment horizontal="center" vertical="center"/>
    </xf>
    <xf numFmtId="0" fontId="30" fillId="0" borderId="28" xfId="0" applyFont="1" applyFill="1" applyBorder="1" applyAlignment="1" applyProtection="1">
      <alignment horizontal="center" vertical="center"/>
    </xf>
    <xf numFmtId="0" fontId="31" fillId="0" borderId="85" xfId="0" applyFont="1" applyFill="1" applyBorder="1" applyAlignment="1" applyProtection="1">
      <alignment horizontal="center" vertical="center"/>
    </xf>
    <xf numFmtId="0" fontId="31" fillId="0" borderId="86" xfId="0" applyFont="1" applyFill="1" applyBorder="1" applyAlignment="1" applyProtection="1">
      <alignment horizontal="center" vertical="center"/>
    </xf>
    <xf numFmtId="0" fontId="31" fillId="0" borderId="87" xfId="0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center" shrinkToFit="1"/>
    </xf>
    <xf numFmtId="0" fontId="6" fillId="0" borderId="0" xfId="0" applyNumberFormat="1" applyFont="1" applyFill="1" applyBorder="1" applyAlignment="1" applyProtection="1">
      <alignment horizontal="center" vertical="center" shrinkToFit="1"/>
    </xf>
    <xf numFmtId="0" fontId="24" fillId="3" borderId="0" xfId="0" applyNumberFormat="1" applyFont="1" applyFill="1" applyBorder="1" applyAlignment="1" applyProtection="1">
      <alignment horizontal="distributed" vertical="center" shrinkToFit="1"/>
    </xf>
    <xf numFmtId="0" fontId="29" fillId="3" borderId="0" xfId="0" applyNumberFormat="1" applyFont="1" applyFill="1" applyBorder="1" applyAlignment="1" applyProtection="1">
      <alignment horizontal="center" vertical="center"/>
    </xf>
    <xf numFmtId="0" fontId="16" fillId="3" borderId="73" xfId="0" applyNumberFormat="1" applyFont="1" applyFill="1" applyBorder="1" applyAlignment="1" applyProtection="1">
      <alignment horizontal="center" vertical="center" shrinkToFit="1"/>
    </xf>
    <xf numFmtId="0" fontId="16" fillId="3" borderId="20" xfId="0" applyNumberFormat="1" applyFont="1" applyFill="1" applyBorder="1" applyAlignment="1" applyProtection="1">
      <alignment horizontal="center" vertical="center" shrinkToFit="1"/>
    </xf>
    <xf numFmtId="0" fontId="16" fillId="3" borderId="61" xfId="0" applyNumberFormat="1" applyFont="1" applyFill="1" applyBorder="1" applyAlignment="1" applyProtection="1">
      <alignment horizontal="center" vertical="center" shrinkToFit="1"/>
    </xf>
    <xf numFmtId="0" fontId="9" fillId="0" borderId="73" xfId="0" applyNumberFormat="1" applyFont="1" applyFill="1" applyBorder="1" applyAlignment="1" applyProtection="1">
      <alignment horizontal="center" vertical="center" wrapText="1" shrinkToFit="1"/>
    </xf>
    <xf numFmtId="0" fontId="9" fillId="0" borderId="20" xfId="0" applyNumberFormat="1" applyFont="1" applyFill="1" applyBorder="1" applyAlignment="1" applyProtection="1">
      <alignment horizontal="center" vertical="center" wrapText="1" shrinkToFit="1"/>
    </xf>
    <xf numFmtId="0" fontId="9" fillId="0" borderId="21" xfId="0" applyNumberFormat="1" applyFont="1" applyFill="1" applyBorder="1" applyAlignment="1" applyProtection="1">
      <alignment horizontal="center" vertical="center" wrapText="1" shrinkToFit="1"/>
    </xf>
    <xf numFmtId="0" fontId="9" fillId="0" borderId="74" xfId="0" applyNumberFormat="1" applyFont="1" applyFill="1" applyBorder="1" applyAlignment="1" applyProtection="1">
      <alignment horizontal="center" vertical="center"/>
    </xf>
    <xf numFmtId="0" fontId="9" fillId="0" borderId="29" xfId="0" applyNumberFormat="1" applyFont="1" applyFill="1" applyBorder="1" applyAlignment="1" applyProtection="1">
      <alignment horizontal="center" vertical="center"/>
    </xf>
    <xf numFmtId="0" fontId="9" fillId="0" borderId="75" xfId="0" applyNumberFormat="1" applyFont="1" applyFill="1" applyBorder="1" applyAlignment="1" applyProtection="1">
      <alignment horizontal="center" vertical="center"/>
    </xf>
    <xf numFmtId="0" fontId="20" fillId="3" borderId="76" xfId="0" applyNumberFormat="1" applyFont="1" applyFill="1" applyBorder="1" applyAlignment="1" applyProtection="1">
      <alignment horizontal="center" vertical="center" shrinkToFit="1"/>
    </xf>
    <xf numFmtId="0" fontId="20" fillId="3" borderId="29" xfId="0" applyNumberFormat="1" applyFont="1" applyFill="1" applyBorder="1" applyAlignment="1" applyProtection="1">
      <alignment horizontal="center" vertical="center" shrinkToFit="1"/>
    </xf>
    <xf numFmtId="0" fontId="20" fillId="3" borderId="75" xfId="0" applyNumberFormat="1" applyFont="1" applyFill="1" applyBorder="1" applyAlignment="1" applyProtection="1">
      <alignment horizontal="center" vertical="center" shrinkToFit="1"/>
    </xf>
    <xf numFmtId="0" fontId="21" fillId="3" borderId="76" xfId="0" applyNumberFormat="1" applyFont="1" applyFill="1" applyBorder="1" applyAlignment="1" applyProtection="1">
      <alignment horizontal="center" vertical="center" shrinkToFit="1"/>
    </xf>
    <xf numFmtId="0" fontId="21" fillId="3" borderId="29" xfId="0" applyNumberFormat="1" applyFont="1" applyFill="1" applyBorder="1" applyAlignment="1" applyProtection="1">
      <alignment horizontal="center" vertical="center" shrinkToFit="1"/>
    </xf>
    <xf numFmtId="0" fontId="21" fillId="3" borderId="41" xfId="0" applyNumberFormat="1" applyFont="1" applyFill="1" applyBorder="1" applyAlignment="1" applyProtection="1">
      <alignment horizontal="center" vertical="center" shrinkToFit="1"/>
    </xf>
    <xf numFmtId="0" fontId="9" fillId="0" borderId="67" xfId="0" applyNumberFormat="1" applyFont="1" applyFill="1" applyBorder="1" applyAlignment="1" applyProtection="1">
      <alignment horizontal="center" vertical="center"/>
    </xf>
    <xf numFmtId="0" fontId="9" fillId="0" borderId="70" xfId="0" applyNumberFormat="1" applyFont="1" applyFill="1" applyBorder="1" applyAlignment="1" applyProtection="1">
      <alignment horizontal="center" vertical="center"/>
    </xf>
    <xf numFmtId="0" fontId="9" fillId="0" borderId="68" xfId="0" applyNumberFormat="1" applyFont="1" applyFill="1" applyBorder="1" applyAlignment="1" applyProtection="1">
      <alignment horizontal="center" vertical="center"/>
    </xf>
    <xf numFmtId="0" fontId="16" fillId="0" borderId="17" xfId="0" applyNumberFormat="1" applyFont="1" applyFill="1" applyBorder="1" applyAlignment="1" applyProtection="1">
      <alignment horizontal="left" vertical="center" shrinkToFit="1"/>
    </xf>
    <xf numFmtId="0" fontId="19" fillId="3" borderId="17" xfId="0" applyNumberFormat="1" applyFont="1" applyFill="1" applyBorder="1" applyAlignment="1" applyProtection="1">
      <alignment horizontal="left" vertical="center" shrinkToFit="1"/>
    </xf>
    <xf numFmtId="0" fontId="19" fillId="3" borderId="10" xfId="0" applyNumberFormat="1" applyFont="1" applyFill="1" applyBorder="1" applyAlignment="1" applyProtection="1">
      <alignment horizontal="left" vertical="center" shrinkToFit="1"/>
    </xf>
    <xf numFmtId="5" fontId="32" fillId="0" borderId="59" xfId="0" applyNumberFormat="1" applyFont="1" applyFill="1" applyBorder="1" applyAlignment="1" applyProtection="1">
      <alignment horizontal="center" vertical="center"/>
    </xf>
    <xf numFmtId="5" fontId="32" fillId="0" borderId="29" xfId="0" applyNumberFormat="1" applyFont="1" applyFill="1" applyBorder="1" applyAlignment="1" applyProtection="1">
      <alignment horizontal="center" vertical="center"/>
    </xf>
    <xf numFmtId="5" fontId="32" fillId="0" borderId="30" xfId="0" applyNumberFormat="1" applyFont="1" applyFill="1" applyBorder="1" applyAlignment="1" applyProtection="1">
      <alignment horizontal="center" vertical="center"/>
    </xf>
    <xf numFmtId="5" fontId="33" fillId="0" borderId="77" xfId="0" applyNumberFormat="1" applyFont="1" applyFill="1" applyBorder="1" applyAlignment="1" applyProtection="1">
      <alignment horizontal="center" vertical="center"/>
    </xf>
    <xf numFmtId="5" fontId="33" fillId="0" borderId="78" xfId="0" applyNumberFormat="1" applyFont="1" applyFill="1" applyBorder="1" applyAlignment="1" applyProtection="1">
      <alignment horizontal="center" vertical="center"/>
    </xf>
    <xf numFmtId="5" fontId="33" fillId="0" borderId="79" xfId="0" applyNumberFormat="1" applyFont="1" applyFill="1" applyBorder="1" applyAlignment="1" applyProtection="1">
      <alignment horizontal="center" vertical="center"/>
    </xf>
    <xf numFmtId="0" fontId="9" fillId="0" borderId="66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45" xfId="0" applyNumberFormat="1" applyFont="1" applyFill="1" applyBorder="1" applyAlignment="1" applyProtection="1">
      <alignment horizontal="center" vertical="center"/>
    </xf>
    <xf numFmtId="0" fontId="19" fillId="3" borderId="2" xfId="0" applyNumberFormat="1" applyFont="1" applyFill="1" applyBorder="1" applyAlignment="1" applyProtection="1">
      <alignment horizontal="center" vertical="center" shrinkToFit="1"/>
    </xf>
    <xf numFmtId="0" fontId="22" fillId="3" borderId="2" xfId="0" applyFont="1" applyFill="1" applyBorder="1" applyAlignment="1" applyProtection="1">
      <alignment horizontal="center" vertical="center" shrinkToFit="1"/>
    </xf>
    <xf numFmtId="0" fontId="22" fillId="3" borderId="45" xfId="0" applyFont="1" applyFill="1" applyBorder="1" applyAlignment="1" applyProtection="1">
      <alignment horizontal="center" vertical="center" shrinkToFit="1"/>
    </xf>
    <xf numFmtId="0" fontId="9" fillId="0" borderId="67" xfId="0" applyNumberFormat="1" applyFont="1" applyFill="1" applyBorder="1" applyAlignment="1" applyProtection="1">
      <alignment horizontal="center" vertical="center" shrinkToFit="1"/>
    </xf>
    <xf numFmtId="0" fontId="9" fillId="0" borderId="68" xfId="0" applyNumberFormat="1" applyFont="1" applyFill="1" applyBorder="1" applyAlignment="1" applyProtection="1">
      <alignment horizontal="center" vertical="center" shrinkToFit="1"/>
    </xf>
    <xf numFmtId="0" fontId="16" fillId="3" borderId="69" xfId="0" applyNumberFormat="1" applyFont="1" applyFill="1" applyBorder="1" applyAlignment="1" applyProtection="1">
      <alignment horizontal="center" vertical="center" shrinkToFit="1"/>
    </xf>
    <xf numFmtId="0" fontId="16" fillId="3" borderId="70" xfId="0" applyNumberFormat="1" applyFont="1" applyFill="1" applyBorder="1" applyAlignment="1" applyProtection="1">
      <alignment horizontal="center" vertical="center" shrinkToFit="1"/>
    </xf>
    <xf numFmtId="0" fontId="16" fillId="3" borderId="71" xfId="0" applyNumberFormat="1" applyFont="1" applyFill="1" applyBorder="1" applyAlignment="1" applyProtection="1">
      <alignment horizontal="center" vertical="center" shrinkToFit="1"/>
    </xf>
    <xf numFmtId="0" fontId="9" fillId="0" borderId="72" xfId="0" applyNumberFormat="1" applyFont="1" applyFill="1" applyBorder="1" applyAlignment="1" applyProtection="1">
      <alignment horizontal="center" vertical="center" shrinkToFit="1"/>
    </xf>
    <xf numFmtId="0" fontId="9" fillId="0" borderId="69" xfId="0" applyNumberFormat="1" applyFont="1" applyFill="1" applyBorder="1" applyAlignment="1" applyProtection="1">
      <alignment horizontal="center" vertical="center" shrinkToFit="1"/>
    </xf>
    <xf numFmtId="0" fontId="5" fillId="3" borderId="17" xfId="1" applyFill="1" applyBorder="1" applyAlignment="1" applyProtection="1">
      <alignment horizontal="center" vertical="center" shrinkToFit="1"/>
    </xf>
    <xf numFmtId="0" fontId="8" fillId="3" borderId="17" xfId="0" applyFont="1" applyFill="1" applyBorder="1" applyAlignment="1" applyProtection="1">
      <alignment horizontal="center" vertical="center" shrinkToFit="1"/>
    </xf>
    <xf numFmtId="0" fontId="8" fillId="3" borderId="10" xfId="0" applyFont="1" applyFill="1" applyBorder="1" applyAlignment="1" applyProtection="1">
      <alignment horizontal="center" vertical="center" shrinkToFit="1"/>
    </xf>
    <xf numFmtId="0" fontId="0" fillId="0" borderId="66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19" fillId="3" borderId="45" xfId="0" applyNumberFormat="1" applyFont="1" applyFill="1" applyBorder="1" applyAlignment="1" applyProtection="1">
      <alignment horizontal="center" vertical="center" shrinkToFit="1"/>
    </xf>
    <xf numFmtId="0" fontId="37" fillId="3" borderId="37" xfId="0" applyFont="1" applyFill="1" applyBorder="1" applyAlignment="1" applyProtection="1">
      <alignment horizontal="center" vertical="center" shrinkToFit="1"/>
    </xf>
    <xf numFmtId="0" fontId="16" fillId="3" borderId="37" xfId="0" applyFont="1" applyFill="1" applyBorder="1" applyAlignment="1" applyProtection="1">
      <alignment horizontal="center" vertical="center" shrinkToFit="1"/>
    </xf>
    <xf numFmtId="0" fontId="16" fillId="3" borderId="38" xfId="0" applyFont="1" applyFill="1" applyBorder="1" applyAlignment="1" applyProtection="1">
      <alignment horizontal="center" vertical="center" shrinkToFit="1"/>
    </xf>
    <xf numFmtId="0" fontId="9" fillId="0" borderId="46" xfId="0" applyNumberFormat="1" applyFont="1" applyFill="1" applyBorder="1" applyAlignment="1" applyProtection="1">
      <alignment horizontal="center" vertical="center" wrapText="1"/>
    </xf>
    <xf numFmtId="0" fontId="9" fillId="0" borderId="47" xfId="0" applyNumberFormat="1" applyFont="1" applyFill="1" applyBorder="1" applyAlignment="1" applyProtection="1">
      <alignment horizontal="center" vertical="center" wrapText="1"/>
    </xf>
    <xf numFmtId="0" fontId="9" fillId="0" borderId="60" xfId="0" applyNumberFormat="1" applyFont="1" applyFill="1" applyBorder="1" applyAlignment="1" applyProtection="1">
      <alignment horizontal="center" vertical="center" wrapText="1"/>
    </xf>
    <xf numFmtId="0" fontId="11" fillId="0" borderId="27" xfId="0" applyNumberFormat="1" applyFont="1" applyFill="1" applyBorder="1" applyAlignment="1" applyProtection="1">
      <alignment horizontal="center" vertical="center" wrapText="1"/>
    </xf>
    <xf numFmtId="0" fontId="11" fillId="0" borderId="49" xfId="0" applyNumberFormat="1" applyFont="1" applyFill="1" applyBorder="1" applyAlignment="1" applyProtection="1">
      <alignment horizontal="center" vertical="center" wrapText="1"/>
    </xf>
    <xf numFmtId="0" fontId="11" fillId="0" borderId="26" xfId="0" applyNumberFormat="1" applyFont="1" applyFill="1" applyBorder="1" applyAlignment="1" applyProtection="1">
      <alignment horizontal="center" vertical="center" wrapText="1"/>
    </xf>
    <xf numFmtId="0" fontId="11" fillId="0" borderId="61" xfId="0" applyNumberFormat="1" applyFont="1" applyFill="1" applyBorder="1" applyAlignment="1" applyProtection="1">
      <alignment horizontal="center" vertical="center" wrapText="1"/>
    </xf>
    <xf numFmtId="0" fontId="9" fillId="0" borderId="27" xfId="0" applyNumberFormat="1" applyFont="1" applyFill="1" applyBorder="1" applyAlignment="1" applyProtection="1">
      <alignment horizontal="center" vertical="center" shrinkToFit="1"/>
    </xf>
    <xf numFmtId="0" fontId="9" fillId="0" borderId="26" xfId="0" applyNumberFormat="1" applyFont="1" applyFill="1" applyBorder="1" applyAlignment="1" applyProtection="1">
      <alignment horizontal="center" vertical="center" shrinkToFit="1"/>
    </xf>
    <xf numFmtId="0" fontId="16" fillId="3" borderId="19" xfId="0" applyNumberFormat="1" applyFont="1" applyFill="1" applyBorder="1" applyAlignment="1" applyProtection="1">
      <alignment horizontal="center" vertical="center" shrinkToFit="1"/>
    </xf>
    <xf numFmtId="0" fontId="16" fillId="3" borderId="21" xfId="0" applyNumberFormat="1" applyFont="1" applyFill="1" applyBorder="1" applyAlignment="1" applyProtection="1">
      <alignment horizontal="center" vertical="center" shrinkToFit="1"/>
    </xf>
    <xf numFmtId="0" fontId="16" fillId="3" borderId="50" xfId="0" applyNumberFormat="1" applyFont="1" applyFill="1" applyBorder="1" applyAlignment="1" applyProtection="1">
      <alignment horizontal="center" vertical="center" shrinkToFit="1"/>
    </xf>
    <xf numFmtId="0" fontId="16" fillId="3" borderId="51" xfId="0" applyNumberFormat="1" applyFont="1" applyFill="1" applyBorder="1" applyAlignment="1" applyProtection="1">
      <alignment horizontal="center" vertical="center" shrinkToFit="1"/>
    </xf>
    <xf numFmtId="0" fontId="16" fillId="3" borderId="52" xfId="0" applyNumberFormat="1" applyFont="1" applyFill="1" applyBorder="1" applyAlignment="1" applyProtection="1">
      <alignment horizontal="center" vertical="center" shrinkToFit="1"/>
    </xf>
    <xf numFmtId="0" fontId="16" fillId="3" borderId="62" xfId="0" applyNumberFormat="1" applyFont="1" applyFill="1" applyBorder="1" applyAlignment="1" applyProtection="1">
      <alignment horizontal="center" vertical="center" shrinkToFit="1"/>
    </xf>
    <xf numFmtId="0" fontId="16" fillId="3" borderId="63" xfId="0" applyNumberFormat="1" applyFont="1" applyFill="1" applyBorder="1" applyAlignment="1" applyProtection="1">
      <alignment horizontal="center" vertical="center" shrinkToFit="1"/>
    </xf>
    <xf numFmtId="0" fontId="16" fillId="3" borderId="64" xfId="0" applyNumberFormat="1" applyFont="1" applyFill="1" applyBorder="1" applyAlignment="1" applyProtection="1">
      <alignment horizontal="center" vertical="center" shrinkToFit="1"/>
    </xf>
    <xf numFmtId="0" fontId="16" fillId="3" borderId="56" xfId="0" applyNumberFormat="1" applyFont="1" applyFill="1" applyBorder="1" applyAlignment="1" applyProtection="1">
      <alignment horizontal="center" vertical="center" shrinkToFit="1"/>
    </xf>
    <xf numFmtId="0" fontId="16" fillId="3" borderId="65" xfId="0" applyNumberFormat="1" applyFont="1" applyFill="1" applyBorder="1" applyAlignment="1" applyProtection="1">
      <alignment horizontal="center" vertical="center" shrinkToFit="1"/>
    </xf>
    <xf numFmtId="0" fontId="9" fillId="0" borderId="56" xfId="0" applyNumberFormat="1" applyFont="1" applyFill="1" applyBorder="1" applyAlignment="1" applyProtection="1">
      <alignment horizontal="center" vertical="center" shrinkToFit="1"/>
    </xf>
    <xf numFmtId="0" fontId="9" fillId="0" borderId="52" xfId="0" applyNumberFormat="1" applyFont="1" applyFill="1" applyBorder="1" applyAlignment="1" applyProtection="1">
      <alignment horizontal="center" vertical="center" shrinkToFit="1"/>
    </xf>
    <xf numFmtId="0" fontId="9" fillId="0" borderId="57" xfId="0" applyNumberFormat="1" applyFont="1" applyFill="1" applyBorder="1" applyAlignment="1" applyProtection="1">
      <alignment horizontal="center" vertical="center" shrinkToFit="1"/>
    </xf>
    <xf numFmtId="0" fontId="9" fillId="0" borderId="55" xfId="0" applyNumberFormat="1" applyFont="1" applyFill="1" applyBorder="1" applyAlignment="1" applyProtection="1">
      <alignment horizontal="center" vertical="center" shrinkToFit="1"/>
    </xf>
    <xf numFmtId="0" fontId="21" fillId="3" borderId="58" xfId="0" applyNumberFormat="1" applyFont="1" applyFill="1" applyBorder="1" applyAlignment="1" applyProtection="1">
      <alignment horizontal="center" vertical="center" shrinkToFit="1"/>
    </xf>
    <xf numFmtId="0" fontId="21" fillId="3" borderId="39" xfId="0" applyNumberFormat="1" applyFont="1" applyFill="1" applyBorder="1" applyAlignment="1" applyProtection="1">
      <alignment horizontal="center" vertical="center" shrinkToFit="1"/>
    </xf>
    <xf numFmtId="0" fontId="21" fillId="3" borderId="40" xfId="0" applyNumberFormat="1" applyFont="1" applyFill="1" applyBorder="1" applyAlignment="1" applyProtection="1">
      <alignment horizontal="center" vertical="center" shrinkToFit="1"/>
    </xf>
    <xf numFmtId="0" fontId="21" fillId="3" borderId="59" xfId="0" applyNumberFormat="1" applyFont="1" applyFill="1" applyBorder="1" applyAlignment="1" applyProtection="1">
      <alignment horizontal="center" vertical="center" shrinkToFit="1"/>
    </xf>
    <xf numFmtId="0" fontId="37" fillId="3" borderId="33" xfId="0" applyFont="1" applyFill="1" applyBorder="1" applyAlignment="1" applyProtection="1">
      <alignment horizontal="center" vertical="center" shrinkToFit="1"/>
    </xf>
    <xf numFmtId="0" fontId="16" fillId="3" borderId="33" xfId="0" applyFont="1" applyFill="1" applyBorder="1" applyAlignment="1" applyProtection="1">
      <alignment horizontal="center" vertical="center" shrinkToFit="1"/>
    </xf>
    <xf numFmtId="0" fontId="16" fillId="3" borderId="36" xfId="0" applyFont="1" applyFill="1" applyBorder="1" applyAlignment="1" applyProtection="1">
      <alignment horizontal="center" vertical="center" shrinkToFit="1"/>
    </xf>
    <xf numFmtId="0" fontId="16" fillId="3" borderId="58" xfId="0" applyNumberFormat="1" applyFont="1" applyFill="1" applyBorder="1" applyAlignment="1" applyProtection="1">
      <alignment horizontal="center" vertical="center" shrinkToFit="1"/>
    </xf>
    <xf numFmtId="0" fontId="16" fillId="3" borderId="39" xfId="0" applyNumberFormat="1" applyFont="1" applyFill="1" applyBorder="1" applyAlignment="1" applyProtection="1">
      <alignment horizontal="center" vertical="center" shrinkToFit="1"/>
    </xf>
    <xf numFmtId="0" fontId="16" fillId="3" borderId="40" xfId="0" applyNumberFormat="1" applyFont="1" applyFill="1" applyBorder="1" applyAlignment="1" applyProtection="1">
      <alignment horizontal="center" vertical="center" shrinkToFit="1"/>
    </xf>
    <xf numFmtId="0" fontId="16" fillId="3" borderId="107" xfId="0" applyNumberFormat="1" applyFont="1" applyFill="1" applyBorder="1" applyAlignment="1" applyProtection="1">
      <alignment horizontal="center" vertical="center" shrinkToFit="1"/>
    </xf>
    <xf numFmtId="0" fontId="16" fillId="3" borderId="104" xfId="0" applyNumberFormat="1" applyFont="1" applyFill="1" applyBorder="1" applyAlignment="1" applyProtection="1">
      <alignment horizontal="center" vertical="center" shrinkToFit="1"/>
    </xf>
    <xf numFmtId="0" fontId="16" fillId="3" borderId="108" xfId="0" applyNumberFormat="1" applyFont="1" applyFill="1" applyBorder="1" applyAlignment="1" applyProtection="1">
      <alignment horizontal="center" vertical="center" shrinkToFit="1"/>
    </xf>
    <xf numFmtId="0" fontId="9" fillId="0" borderId="42" xfId="0" applyNumberFormat="1" applyFont="1" applyFill="1" applyBorder="1" applyAlignment="1" applyProtection="1">
      <alignment horizontal="center" vertical="center" textRotation="255" wrapText="1"/>
    </xf>
    <xf numFmtId="0" fontId="9" fillId="0" borderId="43" xfId="0" applyNumberFormat="1" applyFont="1" applyFill="1" applyBorder="1" applyAlignment="1" applyProtection="1">
      <alignment horizontal="center" vertical="center" textRotation="255" wrapText="1"/>
    </xf>
    <xf numFmtId="0" fontId="9" fillId="0" borderId="44" xfId="0" applyNumberFormat="1" applyFont="1" applyFill="1" applyBorder="1" applyAlignment="1" applyProtection="1">
      <alignment horizontal="center" vertical="center" textRotation="255" wrapText="1"/>
    </xf>
    <xf numFmtId="0" fontId="28" fillId="0" borderId="2" xfId="0" applyNumberFormat="1" applyFont="1" applyFill="1" applyBorder="1" applyAlignment="1" applyProtection="1">
      <alignment horizontal="center" vertical="center" wrapText="1" shrinkToFit="1"/>
    </xf>
    <xf numFmtId="0" fontId="28" fillId="0" borderId="2" xfId="0" applyNumberFormat="1" applyFont="1" applyFill="1" applyBorder="1" applyAlignment="1" applyProtection="1">
      <alignment horizontal="center" vertical="center" shrinkToFi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7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38" fillId="0" borderId="2" xfId="0" applyNumberFormat="1" applyFont="1" applyFill="1" applyBorder="1" applyAlignment="1" applyProtection="1">
      <alignment horizontal="center" vertical="center"/>
    </xf>
    <xf numFmtId="0" fontId="38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45" xfId="0" applyNumberFormat="1" applyFont="1" applyFill="1" applyBorder="1" applyAlignment="1" applyProtection="1">
      <alignment horizontal="center" vertical="center"/>
    </xf>
    <xf numFmtId="0" fontId="15" fillId="3" borderId="37" xfId="0" applyNumberFormat="1" applyFont="1" applyFill="1" applyBorder="1" applyAlignment="1" applyProtection="1">
      <alignment horizontal="center" vertical="center" shrinkToFit="1"/>
    </xf>
    <xf numFmtId="0" fontId="21" fillId="3" borderId="19" xfId="0" applyNumberFormat="1" applyFont="1" applyFill="1" applyBorder="1" applyAlignment="1" applyProtection="1">
      <alignment horizontal="center" vertical="center" shrinkToFit="1"/>
    </xf>
    <xf numFmtId="0" fontId="21" fillId="3" borderId="20" xfId="0" applyNumberFormat="1" applyFont="1" applyFill="1" applyBorder="1" applyAlignment="1" applyProtection="1">
      <alignment horizontal="center" vertical="center" shrinkToFit="1"/>
    </xf>
    <xf numFmtId="0" fontId="21" fillId="3" borderId="4" xfId="0" applyNumberFormat="1" applyFont="1" applyFill="1" applyBorder="1" applyAlignment="1" applyProtection="1">
      <alignment horizontal="center" vertical="center" shrinkToFit="1"/>
    </xf>
    <xf numFmtId="0" fontId="9" fillId="0" borderId="48" xfId="0" applyNumberFormat="1" applyFont="1" applyFill="1" applyBorder="1" applyAlignment="1" applyProtection="1">
      <alignment horizontal="center" vertical="center" wrapText="1"/>
    </xf>
    <xf numFmtId="0" fontId="9" fillId="3" borderId="19" xfId="0" applyNumberFormat="1" applyFont="1" applyFill="1" applyBorder="1" applyAlignment="1" applyProtection="1">
      <alignment horizontal="center" vertical="center" shrinkToFit="1"/>
    </xf>
    <xf numFmtId="0" fontId="9" fillId="3" borderId="20" xfId="0" applyNumberFormat="1" applyFont="1" applyFill="1" applyBorder="1" applyAlignment="1" applyProtection="1">
      <alignment horizontal="center" vertical="center" shrinkToFit="1"/>
    </xf>
    <xf numFmtId="0" fontId="9" fillId="0" borderId="19" xfId="0" applyNumberFormat="1" applyFont="1" applyFill="1" applyBorder="1" applyAlignment="1" applyProtection="1">
      <alignment horizontal="center" vertical="center" shrinkToFit="1"/>
    </xf>
    <xf numFmtId="0" fontId="9" fillId="0" borderId="20" xfId="0" applyNumberFormat="1" applyFont="1" applyFill="1" applyBorder="1" applyAlignment="1" applyProtection="1">
      <alignment horizontal="center" vertical="center" shrinkToFit="1"/>
    </xf>
    <xf numFmtId="0" fontId="9" fillId="0" borderId="21" xfId="0" applyNumberFormat="1" applyFont="1" applyFill="1" applyBorder="1" applyAlignment="1" applyProtection="1">
      <alignment horizontal="center" vertical="center" shrinkToFit="1"/>
    </xf>
    <xf numFmtId="0" fontId="16" fillId="3" borderId="53" xfId="0" applyNumberFormat="1" applyFont="1" applyFill="1" applyBorder="1" applyAlignment="1" applyProtection="1">
      <alignment horizontal="center" vertical="center" shrinkToFit="1"/>
    </xf>
    <xf numFmtId="0" fontId="16" fillId="3" borderId="54" xfId="0" applyNumberFormat="1" applyFont="1" applyFill="1" applyBorder="1" applyAlignment="1" applyProtection="1">
      <alignment horizontal="center" vertical="center" shrinkToFit="1"/>
    </xf>
    <xf numFmtId="0" fontId="16" fillId="3" borderId="55" xfId="0" applyNumberFormat="1" applyFont="1" applyFill="1" applyBorder="1" applyAlignment="1" applyProtection="1">
      <alignment horizontal="center" vertical="center" shrinkToFit="1"/>
    </xf>
    <xf numFmtId="0" fontId="16" fillId="3" borderId="57" xfId="0" applyNumberFormat="1" applyFont="1" applyFill="1" applyBorder="1" applyAlignment="1" applyProtection="1">
      <alignment horizontal="center" vertical="center" shrinkToFit="1"/>
    </xf>
    <xf numFmtId="0" fontId="16" fillId="0" borderId="19" xfId="0" applyNumberFormat="1" applyFont="1" applyFill="1" applyBorder="1" applyAlignment="1" applyProtection="1">
      <alignment horizontal="center" vertical="center" shrinkToFit="1"/>
    </xf>
    <xf numFmtId="0" fontId="16" fillId="0" borderId="20" xfId="0" applyNumberFormat="1" applyFont="1" applyFill="1" applyBorder="1" applyAlignment="1" applyProtection="1">
      <alignment horizontal="center" vertical="center" shrinkToFit="1"/>
    </xf>
    <xf numFmtId="0" fontId="16" fillId="0" borderId="4" xfId="0" applyNumberFormat="1" applyFont="1" applyFill="1" applyBorder="1" applyAlignment="1" applyProtection="1">
      <alignment horizontal="center" vertical="center" shrinkToFit="1"/>
    </xf>
    <xf numFmtId="0" fontId="36" fillId="3" borderId="37" xfId="0" applyNumberFormat="1" applyFont="1" applyFill="1" applyBorder="1" applyAlignment="1" applyProtection="1">
      <alignment horizontal="center" vertical="center" shrinkToFit="1"/>
    </xf>
    <xf numFmtId="0" fontId="15" fillId="3" borderId="33" xfId="0" applyNumberFormat="1" applyFont="1" applyFill="1" applyBorder="1" applyAlignment="1" applyProtection="1">
      <alignment horizontal="center" vertical="center" shrinkToFit="1"/>
    </xf>
    <xf numFmtId="0" fontId="21" fillId="3" borderId="34" xfId="0" applyNumberFormat="1" applyFont="1" applyFill="1" applyBorder="1" applyAlignment="1" applyProtection="1">
      <alignment horizontal="center" vertical="center" shrinkToFit="1"/>
    </xf>
    <xf numFmtId="0" fontId="21" fillId="3" borderId="35" xfId="0" applyNumberFormat="1" applyFont="1" applyFill="1" applyBorder="1" applyAlignment="1" applyProtection="1">
      <alignment horizontal="center" vertical="center" shrinkToFit="1"/>
    </xf>
    <xf numFmtId="0" fontId="21" fillId="3" borderId="5" xfId="0" applyNumberFormat="1" applyFont="1" applyFill="1" applyBorder="1" applyAlignment="1" applyProtection="1">
      <alignment horizontal="center" vertical="center" shrinkToFit="1"/>
    </xf>
    <xf numFmtId="0" fontId="16" fillId="0" borderId="34" xfId="0" applyNumberFormat="1" applyFont="1" applyFill="1" applyBorder="1" applyAlignment="1" applyProtection="1">
      <alignment horizontal="center" vertical="center" shrinkToFit="1"/>
    </xf>
    <xf numFmtId="0" fontId="16" fillId="0" borderId="35" xfId="0" applyNumberFormat="1" applyFont="1" applyFill="1" applyBorder="1" applyAlignment="1" applyProtection="1">
      <alignment horizontal="center" vertical="center" shrinkToFit="1"/>
    </xf>
    <xf numFmtId="0" fontId="16" fillId="0" borderId="5" xfId="0" applyNumberFormat="1" applyFont="1" applyFill="1" applyBorder="1" applyAlignment="1" applyProtection="1">
      <alignment horizontal="center" vertical="center" shrinkToFit="1"/>
    </xf>
    <xf numFmtId="0" fontId="36" fillId="3" borderId="33" xfId="0" applyNumberFormat="1" applyFont="1" applyFill="1" applyBorder="1" applyAlignment="1" applyProtection="1">
      <alignment horizontal="center" vertical="center" shrinkToFit="1"/>
    </xf>
    <xf numFmtId="0" fontId="21" fillId="0" borderId="0" xfId="0" applyFont="1" applyFill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21" fillId="3" borderId="14" xfId="0" applyNumberFormat="1" applyFont="1" applyFill="1" applyBorder="1" applyAlignment="1" applyProtection="1">
      <alignment horizontal="center" vertical="center" shrinkToFit="1"/>
    </xf>
    <xf numFmtId="0" fontId="21" fillId="3" borderId="15" xfId="0" applyNumberFormat="1" applyFont="1" applyFill="1" applyBorder="1" applyAlignment="1" applyProtection="1">
      <alignment horizontal="center" vertical="center" shrinkToFit="1"/>
    </xf>
    <xf numFmtId="0" fontId="16" fillId="3" borderId="15" xfId="0" applyNumberFormat="1" applyFont="1" applyFill="1" applyBorder="1" applyAlignment="1" applyProtection="1">
      <alignment horizontal="center" vertical="center" shrinkToFit="1"/>
    </xf>
    <xf numFmtId="0" fontId="16" fillId="3" borderId="6" xfId="0" applyNumberFormat="1" applyFont="1" applyFill="1" applyBorder="1" applyAlignment="1" applyProtection="1">
      <alignment horizontal="center" vertical="center" shrinkToFit="1"/>
    </xf>
    <xf numFmtId="0" fontId="0" fillId="3" borderId="14" xfId="0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/>
    </xf>
    <xf numFmtId="0" fontId="21" fillId="3" borderId="1" xfId="0" applyNumberFormat="1" applyFont="1" applyFill="1" applyBorder="1" applyAlignment="1" applyProtection="1">
      <alignment horizontal="center" vertical="center" shrinkToFit="1"/>
    </xf>
    <xf numFmtId="0" fontId="21" fillId="3" borderId="17" xfId="0" applyNumberFormat="1" applyFont="1" applyFill="1" applyBorder="1" applyAlignment="1" applyProtection="1">
      <alignment horizontal="center" vertical="center" shrinkToFit="1"/>
    </xf>
    <xf numFmtId="0" fontId="21" fillId="3" borderId="3" xfId="0" applyNumberFormat="1" applyFont="1" applyFill="1" applyBorder="1" applyAlignment="1" applyProtection="1">
      <alignment horizontal="center" vertical="center" shrinkToFit="1"/>
    </xf>
    <xf numFmtId="0" fontId="9" fillId="0" borderId="18" xfId="0" applyNumberFormat="1" applyFont="1" applyFill="1" applyBorder="1" applyAlignment="1" applyProtection="1">
      <alignment horizontal="center" vertical="center" shrinkToFit="1"/>
    </xf>
    <xf numFmtId="0" fontId="9" fillId="0" borderId="3" xfId="0" applyNumberFormat="1" applyFont="1" applyFill="1" applyBorder="1" applyAlignment="1" applyProtection="1">
      <alignment horizontal="center" vertical="center" shrinkToFit="1"/>
    </xf>
    <xf numFmtId="0" fontId="9" fillId="0" borderId="4" xfId="0" applyNumberFormat="1" applyFont="1" applyFill="1" applyBorder="1" applyAlignment="1" applyProtection="1">
      <alignment horizontal="center" vertical="center" shrinkToFit="1"/>
    </xf>
    <xf numFmtId="0" fontId="0" fillId="0" borderId="19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9" fillId="0" borderId="22" xfId="0" applyNumberFormat="1" applyFont="1" applyFill="1" applyBorder="1" applyAlignment="1" applyProtection="1">
      <alignment horizontal="center" vertical="center" shrinkToFit="1"/>
    </xf>
    <xf numFmtId="0" fontId="9" fillId="0" borderId="6" xfId="0" applyNumberFormat="1" applyFont="1" applyFill="1" applyBorder="1" applyAlignment="1" applyProtection="1">
      <alignment horizontal="center" vertical="center" shrinkToFit="1"/>
    </xf>
    <xf numFmtId="0" fontId="0" fillId="3" borderId="6" xfId="0" applyFill="1" applyBorder="1" applyAlignment="1" applyProtection="1">
      <alignment horizontal="center" vertical="center"/>
    </xf>
    <xf numFmtId="0" fontId="16" fillId="3" borderId="31" xfId="0" applyFont="1" applyFill="1" applyBorder="1" applyAlignment="1" applyProtection="1">
      <alignment horizontal="center" vertical="center" shrinkToFit="1"/>
    </xf>
    <xf numFmtId="0" fontId="16" fillId="3" borderId="32" xfId="0" applyFont="1" applyFill="1" applyBorder="1" applyAlignment="1" applyProtection="1">
      <alignment horizontal="center" vertical="center" shrinkToFit="1"/>
    </xf>
    <xf numFmtId="0" fontId="21" fillId="3" borderId="6" xfId="0" applyNumberFormat="1" applyFont="1" applyFill="1" applyBorder="1" applyAlignment="1" applyProtection="1">
      <alignment horizontal="center" vertical="center" shrinkToFit="1"/>
    </xf>
    <xf numFmtId="0" fontId="15" fillId="3" borderId="23" xfId="0" applyNumberFormat="1" applyFont="1" applyFill="1" applyBorder="1" applyAlignment="1" applyProtection="1">
      <alignment horizontal="center" vertical="center" shrinkToFit="1"/>
    </xf>
    <xf numFmtId="0" fontId="16" fillId="0" borderId="14" xfId="0" applyNumberFormat="1" applyFont="1" applyFill="1" applyBorder="1" applyAlignment="1" applyProtection="1">
      <alignment horizontal="center" vertical="center" shrinkToFit="1"/>
    </xf>
    <xf numFmtId="0" fontId="16" fillId="0" borderId="15" xfId="0" applyNumberFormat="1" applyFont="1" applyFill="1" applyBorder="1" applyAlignment="1" applyProtection="1">
      <alignment horizontal="center" vertical="center" shrinkToFit="1"/>
    </xf>
    <xf numFmtId="0" fontId="16" fillId="0" borderId="6" xfId="0" applyNumberFormat="1" applyFont="1" applyFill="1" applyBorder="1" applyAlignment="1" applyProtection="1">
      <alignment horizontal="center" vertical="center" shrinkToFit="1"/>
    </xf>
    <xf numFmtId="0" fontId="36" fillId="3" borderId="23" xfId="0" applyNumberFormat="1" applyFont="1" applyFill="1" applyBorder="1" applyAlignment="1" applyProtection="1">
      <alignment horizontal="center" vertical="center" shrinkToFit="1"/>
    </xf>
    <xf numFmtId="0" fontId="37" fillId="3" borderId="23" xfId="0" applyFont="1" applyFill="1" applyBorder="1" applyAlignment="1" applyProtection="1">
      <alignment horizontal="center" vertical="center" shrinkToFit="1"/>
    </xf>
    <xf numFmtId="0" fontId="21" fillId="3" borderId="13" xfId="0" applyNumberFormat="1" applyFont="1" applyFill="1" applyBorder="1" applyAlignment="1" applyProtection="1">
      <alignment horizontal="center" vertical="center" shrinkToFit="1"/>
    </xf>
    <xf numFmtId="0" fontId="21" fillId="3" borderId="0" xfId="0" applyNumberFormat="1" applyFont="1" applyFill="1" applyBorder="1" applyAlignment="1" applyProtection="1">
      <alignment horizontal="center" vertical="center" shrinkToFit="1"/>
    </xf>
    <xf numFmtId="0" fontId="16" fillId="3" borderId="13" xfId="0" applyNumberFormat="1" applyFont="1" applyFill="1" applyBorder="1" applyAlignment="1" applyProtection="1">
      <alignment horizontal="center" vertical="center" shrinkToFit="1"/>
    </xf>
    <xf numFmtId="0" fontId="16" fillId="3" borderId="0" xfId="0" applyNumberFormat="1" applyFont="1" applyFill="1" applyBorder="1" applyAlignment="1" applyProtection="1">
      <alignment horizontal="center" vertical="center" shrinkToFit="1"/>
    </xf>
    <xf numFmtId="0" fontId="16" fillId="3" borderId="9" xfId="0" applyNumberFormat="1" applyFont="1" applyFill="1" applyBorder="1" applyAlignment="1" applyProtection="1">
      <alignment horizontal="center" vertical="center" shrinkToFit="1"/>
    </xf>
    <xf numFmtId="0" fontId="11" fillId="0" borderId="113" xfId="0" applyNumberFormat="1" applyFont="1" applyFill="1" applyBorder="1" applyAlignment="1" applyProtection="1">
      <alignment horizontal="center" vertical="center" wrapText="1"/>
    </xf>
    <xf numFmtId="0" fontId="11" fillId="0" borderId="114" xfId="0" applyNumberFormat="1" applyFon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28" xfId="0" applyNumberFormat="1" applyFont="1" applyFill="1" applyBorder="1" applyAlignment="1" applyProtection="1">
      <alignment horizontal="center" vertical="center" wrapText="1"/>
    </xf>
    <xf numFmtId="0" fontId="9" fillId="0" borderId="29" xfId="0" applyNumberFormat="1" applyFont="1" applyFill="1" applyBorder="1" applyAlignment="1" applyProtection="1">
      <alignment horizontal="center" vertical="center" wrapText="1"/>
    </xf>
    <xf numFmtId="0" fontId="9" fillId="0" borderId="30" xfId="0" applyNumberFormat="1" applyFont="1" applyFill="1" applyBorder="1" applyAlignment="1" applyProtection="1">
      <alignment horizontal="center" vertical="center" wrapText="1"/>
    </xf>
    <xf numFmtId="0" fontId="36" fillId="3" borderId="31" xfId="0" applyNumberFormat="1" applyFont="1" applyFill="1" applyBorder="1" applyAlignment="1" applyProtection="1">
      <alignment horizontal="center" vertical="center" shrinkToFit="1"/>
    </xf>
    <xf numFmtId="0" fontId="37" fillId="3" borderId="31" xfId="0" applyFont="1" applyFill="1" applyBorder="1" applyAlignment="1" applyProtection="1">
      <alignment horizontal="center" vertical="center" shrinkToFit="1"/>
    </xf>
    <xf numFmtId="0" fontId="16" fillId="3" borderId="23" xfId="0" applyFont="1" applyFill="1" applyBorder="1" applyAlignment="1" applyProtection="1">
      <alignment horizontal="center" vertical="center" shrinkToFit="1"/>
    </xf>
    <xf numFmtId="0" fontId="16" fillId="3" borderId="24" xfId="0" applyFont="1" applyFill="1" applyBorder="1" applyAlignment="1" applyProtection="1">
      <alignment horizontal="center" vertical="center" shrinkToFit="1"/>
    </xf>
    <xf numFmtId="0" fontId="42" fillId="0" borderId="110" xfId="0" applyFont="1" applyBorder="1" applyAlignment="1">
      <alignment horizontal="center" vertical="center"/>
    </xf>
    <xf numFmtId="0" fontId="11" fillId="0" borderId="111" xfId="0" applyFont="1" applyBorder="1" applyAlignment="1">
      <alignment vertical="center"/>
    </xf>
    <xf numFmtId="0" fontId="11" fillId="0" borderId="115" xfId="0" applyFont="1" applyBorder="1" applyAlignment="1">
      <alignment vertical="center"/>
    </xf>
    <xf numFmtId="0" fontId="40" fillId="0" borderId="110" xfId="0" applyFont="1" applyBorder="1" applyAlignment="1">
      <alignment horizontal="center" vertical="center"/>
    </xf>
    <xf numFmtId="0" fontId="41" fillId="0" borderId="115" xfId="0" applyFont="1" applyBorder="1" applyAlignment="1">
      <alignment vertical="center"/>
    </xf>
    <xf numFmtId="0" fontId="40" fillId="0" borderId="110" xfId="0" applyFont="1" applyBorder="1" applyAlignment="1" applyProtection="1">
      <alignment horizontal="center" vertical="center"/>
      <protection locked="0"/>
    </xf>
    <xf numFmtId="0" fontId="41" fillId="0" borderId="111" xfId="0" applyFont="1" applyBorder="1" applyAlignment="1" applyProtection="1">
      <alignment vertical="center"/>
      <protection locked="0"/>
    </xf>
    <xf numFmtId="0" fontId="41" fillId="0" borderId="115" xfId="0" applyFont="1" applyBorder="1" applyAlignment="1" applyProtection="1">
      <alignment vertical="center"/>
      <protection locked="0"/>
    </xf>
    <xf numFmtId="0" fontId="45" fillId="0" borderId="110" xfId="0" applyFont="1" applyBorder="1" applyAlignment="1">
      <alignment horizontal="center" vertical="center"/>
    </xf>
    <xf numFmtId="0" fontId="9" fillId="0" borderId="111" xfId="0" applyFont="1" applyBorder="1" applyAlignment="1">
      <alignment vertical="center"/>
    </xf>
    <xf numFmtId="0" fontId="9" fillId="0" borderId="112" xfId="0" applyFont="1" applyBorder="1" applyAlignment="1">
      <alignment vertical="center"/>
    </xf>
    <xf numFmtId="0" fontId="9" fillId="0" borderId="14" xfId="0" applyNumberFormat="1" applyFont="1" applyFill="1" applyBorder="1" applyAlignment="1" applyProtection="1">
      <alignment horizontal="center" vertical="center" shrinkToFit="1"/>
    </xf>
    <xf numFmtId="0" fontId="9" fillId="0" borderId="25" xfId="0" applyNumberFormat="1" applyFont="1" applyFill="1" applyBorder="1" applyAlignment="1" applyProtection="1">
      <alignment horizontal="center" vertical="center" shrinkToFit="1"/>
    </xf>
    <xf numFmtId="0" fontId="42" fillId="0" borderId="102" xfId="0" applyFont="1" applyBorder="1" applyAlignment="1">
      <alignment horizontal="center" vertical="center" textRotation="255"/>
    </xf>
    <xf numFmtId="0" fontId="11" fillId="0" borderId="109" xfId="0" applyFont="1" applyBorder="1" applyAlignment="1">
      <alignment vertical="center"/>
    </xf>
    <xf numFmtId="0" fontId="11" fillId="0" borderId="105" xfId="0" applyFont="1" applyBorder="1" applyAlignment="1">
      <alignment vertical="center"/>
    </xf>
    <xf numFmtId="0" fontId="9" fillId="0" borderId="13" xfId="0" applyNumberFormat="1" applyFont="1" applyFill="1" applyBorder="1" applyAlignment="1" applyProtection="1">
      <alignment horizontal="center" vertical="center" shrinkToFit="1"/>
    </xf>
    <xf numFmtId="0" fontId="9" fillId="0" borderId="96" xfId="0" applyNumberFormat="1" applyFont="1" applyFill="1" applyBorder="1" applyAlignment="1" applyProtection="1">
      <alignment horizontal="center" vertical="center" shrinkToFit="1"/>
    </xf>
    <xf numFmtId="0" fontId="9" fillId="0" borderId="97" xfId="0" applyNumberFormat="1" applyFont="1" applyFill="1" applyBorder="1" applyAlignment="1" applyProtection="1">
      <alignment horizontal="center" vertical="center" shrinkToFit="1"/>
    </xf>
    <xf numFmtId="0" fontId="9" fillId="0" borderId="99" xfId="0" applyNumberFormat="1" applyFont="1" applyFill="1" applyBorder="1" applyAlignment="1" applyProtection="1">
      <alignment horizontal="center" vertical="center" shrinkToFit="1"/>
    </xf>
    <xf numFmtId="0" fontId="9" fillId="0" borderId="90" xfId="0" applyNumberFormat="1" applyFont="1" applyFill="1" applyBorder="1" applyAlignment="1" applyProtection="1">
      <alignment horizontal="center" vertical="center" wrapText="1"/>
    </xf>
    <xf numFmtId="0" fontId="9" fillId="0" borderId="91" xfId="0" applyNumberFormat="1" applyFont="1" applyFill="1" applyBorder="1" applyAlignment="1" applyProtection="1">
      <alignment horizontal="center" vertical="center" wrapText="1"/>
    </xf>
    <xf numFmtId="0" fontId="9" fillId="0" borderId="31" xfId="0" applyNumberFormat="1" applyFont="1" applyFill="1" applyBorder="1" applyAlignment="1" applyProtection="1">
      <alignment horizontal="center" vertical="center" wrapText="1"/>
    </xf>
    <xf numFmtId="0" fontId="16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9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9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9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8" xfId="0" applyNumberFormat="1" applyFont="1" applyFill="1" applyBorder="1" applyAlignment="1" applyProtection="1">
      <alignment horizontal="center" vertical="center" shrinkToFit="1"/>
    </xf>
    <xf numFmtId="0" fontId="9" fillId="0" borderId="88" xfId="0" applyNumberFormat="1" applyFont="1" applyFill="1" applyBorder="1" applyAlignment="1" applyProtection="1">
      <alignment horizontal="center" vertical="center" shrinkToFit="1"/>
    </xf>
    <xf numFmtId="0" fontId="16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04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6" xfId="0" applyNumberFormat="1" applyFont="1" applyFill="1" applyBorder="1" applyAlignment="1" applyProtection="1">
      <alignment horizontal="center" vertical="center" shrinkToFit="1"/>
      <protection locked="0"/>
    </xf>
    <xf numFmtId="0" fontId="42" fillId="0" borderId="100" xfId="0" applyFont="1" applyBorder="1" applyAlignment="1">
      <alignment horizontal="center" vertical="center" textRotation="255"/>
    </xf>
    <xf numFmtId="0" fontId="11" fillId="0" borderId="101" xfId="0" applyFont="1" applyBorder="1" applyAlignment="1">
      <alignment vertical="center"/>
    </xf>
    <xf numFmtId="0" fontId="11" fillId="0" borderId="106" xfId="0" applyFont="1" applyBorder="1" applyAlignment="1">
      <alignment vertical="center"/>
    </xf>
    <xf numFmtId="0" fontId="47" fillId="0" borderId="110" xfId="0" applyFont="1" applyBorder="1" applyAlignment="1" applyProtection="1">
      <alignment horizontal="center" vertical="center"/>
      <protection locked="0"/>
    </xf>
    <xf numFmtId="0" fontId="16" fillId="0" borderId="111" xfId="0" applyFont="1" applyBorder="1" applyAlignment="1" applyProtection="1">
      <alignment vertical="center"/>
      <protection locked="0"/>
    </xf>
    <xf numFmtId="0" fontId="16" fillId="0" borderId="115" xfId="0" applyFont="1" applyBorder="1" applyAlignment="1" applyProtection="1">
      <alignment vertical="center"/>
      <protection locked="0"/>
    </xf>
    <xf numFmtId="0" fontId="11" fillId="0" borderId="118" xfId="0" applyNumberFormat="1" applyFont="1" applyFill="1" applyBorder="1" applyAlignment="1" applyProtection="1">
      <alignment horizontal="center" vertical="center" wrapText="1"/>
    </xf>
    <xf numFmtId="0" fontId="11" fillId="0" borderId="119" xfId="0" applyNumberFormat="1" applyFont="1" applyFill="1" applyBorder="1" applyAlignment="1" applyProtection="1">
      <alignment horizontal="center" vertical="center" wrapText="1"/>
    </xf>
    <xf numFmtId="0" fontId="11" fillId="0" borderId="120" xfId="0" applyNumberFormat="1" applyFont="1" applyFill="1" applyBorder="1" applyAlignment="1" applyProtection="1">
      <alignment horizontal="center" vertical="center" wrapText="1"/>
    </xf>
    <xf numFmtId="0" fontId="9" fillId="0" borderId="115" xfId="0" applyFont="1" applyBorder="1" applyAlignment="1">
      <alignment vertical="center"/>
    </xf>
    <xf numFmtId="0" fontId="47" fillId="0" borderId="117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109" xfId="0" applyFont="1" applyBorder="1" applyAlignment="1" applyProtection="1">
      <alignment vertical="center"/>
      <protection locked="0"/>
    </xf>
    <xf numFmtId="0" fontId="16" fillId="0" borderId="103" xfId="0" applyFont="1" applyBorder="1" applyAlignment="1" applyProtection="1">
      <alignment vertical="center"/>
      <protection locked="0"/>
    </xf>
    <xf numFmtId="0" fontId="16" fillId="0" borderId="104" xfId="0" applyFont="1" applyBorder="1" applyAlignment="1" applyProtection="1">
      <alignment vertical="center"/>
      <protection locked="0"/>
    </xf>
    <xf numFmtId="0" fontId="16" fillId="0" borderId="105" xfId="0" applyFont="1" applyBorder="1" applyAlignment="1" applyProtection="1">
      <alignment vertical="center"/>
      <protection locked="0"/>
    </xf>
    <xf numFmtId="0" fontId="15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5" xfId="0" applyNumberFormat="1" applyFont="1" applyFill="1" applyBorder="1" applyAlignment="1" applyProtection="1">
      <alignment horizontal="center" vertical="center" shrinkToFit="1"/>
      <protection locked="0"/>
    </xf>
    <xf numFmtId="5" fontId="33" fillId="0" borderId="93" xfId="0" applyNumberFormat="1" applyFont="1" applyFill="1" applyBorder="1" applyAlignment="1" applyProtection="1">
      <alignment horizontal="center" vertical="center"/>
    </xf>
    <xf numFmtId="5" fontId="33" fillId="0" borderId="94" xfId="0" applyNumberFormat="1" applyFont="1" applyFill="1" applyBorder="1" applyAlignment="1" applyProtection="1">
      <alignment horizontal="center" vertical="center"/>
    </xf>
    <xf numFmtId="5" fontId="33" fillId="0" borderId="95" xfId="0" applyNumberFormat="1" applyFont="1" applyFill="1" applyBorder="1" applyAlignment="1" applyProtection="1">
      <alignment horizontal="center" vertical="center"/>
    </xf>
    <xf numFmtId="0" fontId="37" fillId="0" borderId="33" xfId="0" applyFont="1" applyFill="1" applyBorder="1" applyAlignment="1" applyProtection="1">
      <alignment horizontal="center" vertical="center" shrinkToFit="1"/>
      <protection locked="0"/>
    </xf>
    <xf numFmtId="0" fontId="37" fillId="0" borderId="23" xfId="0" applyFont="1" applyFill="1" applyBorder="1" applyAlignment="1" applyProtection="1">
      <alignment horizontal="center" vertical="center" shrinkToFit="1"/>
      <protection locked="0"/>
    </xf>
    <xf numFmtId="0" fontId="36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0" applyNumberFormat="1" applyFont="1" applyFill="1" applyBorder="1" applyAlignment="1" applyProtection="1">
      <alignment horizontal="distributed" vertical="center" shrinkToFit="1"/>
      <protection locked="0"/>
    </xf>
    <xf numFmtId="0" fontId="31" fillId="0" borderId="80" xfId="0" applyFont="1" applyFill="1" applyBorder="1" applyAlignment="1" applyProtection="1">
      <alignment horizontal="center" vertical="center"/>
    </xf>
    <xf numFmtId="0" fontId="31" fillId="0" borderId="81" xfId="0" applyFont="1" applyFill="1" applyBorder="1" applyAlignment="1" applyProtection="1">
      <alignment horizontal="center" vertical="center"/>
    </xf>
    <xf numFmtId="0" fontId="31" fillId="0" borderId="82" xfId="0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23" xfId="0" applyFont="1" applyFill="1" applyBorder="1" applyAlignment="1" applyProtection="1">
      <alignment horizontal="center" vertical="center" shrinkToFit="1"/>
      <protection locked="0"/>
    </xf>
    <xf numFmtId="0" fontId="16" fillId="0" borderId="31" xfId="0" applyFont="1" applyFill="1" applyBorder="1" applyAlignment="1" applyProtection="1">
      <alignment horizontal="center" vertical="center" shrinkToFit="1"/>
      <protection locked="0"/>
    </xf>
    <xf numFmtId="0" fontId="15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16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36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36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37" xfId="0" applyFont="1" applyFill="1" applyBorder="1" applyAlignment="1" applyProtection="1">
      <alignment horizontal="center" vertical="center" shrinkToFit="1"/>
      <protection locked="0"/>
    </xf>
    <xf numFmtId="0" fontId="16" fillId="0" borderId="33" xfId="0" applyFont="1" applyFill="1" applyBorder="1" applyAlignment="1" applyProtection="1">
      <alignment horizontal="center" vertical="center" shrinkToFit="1"/>
      <protection locked="0"/>
    </xf>
    <xf numFmtId="0" fontId="36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0" xfId="0" applyFont="1" applyFill="1" applyAlignment="1" applyProtection="1">
      <alignment horizontal="center" vertical="center" shrinkToFit="1"/>
      <protection locked="0"/>
    </xf>
    <xf numFmtId="0" fontId="9" fillId="0" borderId="37" xfId="0" applyNumberFormat="1" applyFont="1" applyFill="1" applyBorder="1" applyAlignment="1" applyProtection="1">
      <alignment horizontal="center" vertical="center" wrapText="1"/>
    </xf>
    <xf numFmtId="0" fontId="9" fillId="0" borderId="33" xfId="0" applyNumberFormat="1" applyFont="1" applyFill="1" applyBorder="1" applyAlignment="1" applyProtection="1">
      <alignment horizontal="center" vertical="center" wrapText="1"/>
    </xf>
    <xf numFmtId="0" fontId="9" fillId="0" borderId="89" xfId="0" applyNumberFormat="1" applyFont="1" applyFill="1" applyBorder="1" applyAlignment="1" applyProtection="1">
      <alignment horizontal="center" vertical="center" wrapText="1"/>
    </xf>
    <xf numFmtId="0" fontId="21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73" xfId="0" applyNumberFormat="1" applyFont="1" applyFill="1" applyBorder="1" applyAlignment="1" applyProtection="1">
      <alignment horizontal="center" vertical="center" wrapText="1" shrinkToFit="1"/>
    </xf>
    <xf numFmtId="0" fontId="11" fillId="0" borderId="20" xfId="0" applyNumberFormat="1" applyFont="1" applyFill="1" applyBorder="1" applyAlignment="1" applyProtection="1">
      <alignment horizontal="center" vertical="center" wrapText="1" shrinkToFit="1"/>
    </xf>
    <xf numFmtId="0" fontId="11" fillId="0" borderId="4" xfId="0" applyNumberFormat="1" applyFont="1" applyFill="1" applyBorder="1" applyAlignment="1" applyProtection="1">
      <alignment horizontal="center" vertical="center" wrapText="1" shrinkToFit="1"/>
    </xf>
    <xf numFmtId="0" fontId="9" fillId="0" borderId="19" xfId="0" applyNumberFormat="1" applyFont="1" applyFill="1" applyBorder="1" applyAlignment="1" applyProtection="1">
      <alignment horizontal="center" vertical="center"/>
    </xf>
    <xf numFmtId="0" fontId="16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1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7" xfId="1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16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29" xfId="0" applyNumberFormat="1" applyFont="1" applyFill="1" applyBorder="1" applyAlignment="1" applyProtection="1">
      <alignment horizontal="center" vertical="center"/>
    </xf>
    <xf numFmtId="0" fontId="7" fillId="0" borderId="29" xfId="0" applyNumberFormat="1" applyFont="1" applyFill="1" applyBorder="1" applyAlignment="1" applyProtection="1">
      <alignment horizontal="right" vertical="center"/>
    </xf>
    <xf numFmtId="0" fontId="2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31" xfId="0" applyFont="1" applyFill="1" applyBorder="1" applyAlignment="1" applyProtection="1">
      <alignment horizontal="center" vertical="center" shrinkToFit="1"/>
      <protection locked="0"/>
    </xf>
    <xf numFmtId="0" fontId="37" fillId="0" borderId="37" xfId="0" applyFont="1" applyFill="1" applyBorder="1" applyAlignment="1" applyProtection="1">
      <alignment horizontal="center" vertical="center" shrinkToFit="1"/>
      <protection locked="0"/>
    </xf>
    <xf numFmtId="0" fontId="9" fillId="0" borderId="90" xfId="0" applyNumberFormat="1" applyFont="1" applyFill="1" applyBorder="1" applyAlignment="1" applyProtection="1">
      <alignment horizontal="center" vertical="center" textRotation="255" wrapText="1"/>
    </xf>
    <xf numFmtId="0" fontId="9" fillId="0" borderId="91" xfId="0" applyNumberFormat="1" applyFont="1" applyFill="1" applyBorder="1" applyAlignment="1" applyProtection="1">
      <alignment horizontal="center" vertical="center" textRotation="255" wrapText="1"/>
    </xf>
    <xf numFmtId="0" fontId="9" fillId="0" borderId="92" xfId="0" applyNumberFormat="1" applyFont="1" applyFill="1" applyBorder="1" applyAlignment="1" applyProtection="1">
      <alignment horizontal="center" vertical="center" textRotation="255" wrapText="1"/>
    </xf>
    <xf numFmtId="0" fontId="27" fillId="0" borderId="29" xfId="0" applyNumberFormat="1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center" vertical="center" shrinkToFit="1"/>
      <protection locked="0"/>
    </xf>
    <xf numFmtId="0" fontId="9" fillId="0" borderId="59" xfId="0" applyNumberFormat="1" applyFont="1" applyFill="1" applyBorder="1" applyAlignment="1" applyProtection="1">
      <alignment horizontal="center" vertical="center"/>
    </xf>
    <xf numFmtId="0" fontId="16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2" xfId="0" applyNumberFormat="1" applyFont="1" applyFill="1" applyBorder="1" applyAlignment="1" applyProtection="1">
      <alignment horizontal="center" vertical="center"/>
    </xf>
    <xf numFmtId="0" fontId="20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19" fillId="0" borderId="3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37" xfId="0" applyNumberFormat="1" applyFont="1" applyFill="1" applyBorder="1" applyAlignment="1" applyProtection="1">
      <alignment horizontal="center" vertical="center" shrinkToFit="1"/>
      <protection locked="0"/>
    </xf>
  </cellXfs>
  <cellStyles count="9">
    <cellStyle name="ハイパーリンク" xfId="1" builtinId="8"/>
    <cellStyle name="標準" xfId="0" builtinId="0"/>
    <cellStyle name="標準 2" xfId="2"/>
    <cellStyle name="標準 2 2" xfId="3"/>
    <cellStyle name="標準 2_ﾌﾟﾛｸﾞﾗﾑ案内" xfId="4"/>
    <cellStyle name="標準 3" xfId="5"/>
    <cellStyle name="標準 3 2" xfId="6"/>
    <cellStyle name="標準 3_ﾌﾟﾛｸﾞﾗﾑ案内" xfId="7"/>
    <cellStyle name="標準 4" xfId="8"/>
  </cellStyles>
  <dxfs count="0"/>
  <tableStyles count="0" defaultTableStyle="TableStyleMedium9" defaultPivotStyle="PivotStyleLight16"/>
  <colors>
    <mruColors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246611</xdr:colOff>
      <xdr:row>0</xdr:row>
      <xdr:rowOff>69273</xdr:rowOff>
    </xdr:from>
    <xdr:to>
      <xdr:col>39</xdr:col>
      <xdr:colOff>387124</xdr:colOff>
      <xdr:row>1</xdr:row>
      <xdr:rowOff>346364</xdr:rowOff>
    </xdr:to>
    <xdr:sp macro="" textlink="">
      <xdr:nvSpPr>
        <xdr:cNvPr id="4" name="四角形吹き出し 3"/>
        <xdr:cNvSpPr/>
      </xdr:nvSpPr>
      <xdr:spPr bwMode="auto">
        <a:xfrm>
          <a:off x="8745682" y="69273"/>
          <a:ext cx="2372592" cy="762000"/>
        </a:xfrm>
        <a:prstGeom prst="wedgeRectCallout">
          <a:avLst>
            <a:gd name="adj1" fmla="val -64270"/>
            <a:gd name="adj2" fmla="val -33864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300"/>
            </a:lnSpc>
          </a:pPr>
          <a:r>
            <a:rPr kumimoji="1" lang="ja-JP" altLang="en-US" sz="2000"/>
            <a:t>大会名を選んで下さい</a:t>
          </a:r>
        </a:p>
      </xdr:txBody>
    </xdr:sp>
    <xdr:clientData/>
  </xdr:twoCellAnchor>
  <xdr:twoCellAnchor>
    <xdr:from>
      <xdr:col>31</xdr:col>
      <xdr:colOff>17319</xdr:colOff>
      <xdr:row>3</xdr:row>
      <xdr:rowOff>267566</xdr:rowOff>
    </xdr:from>
    <xdr:to>
      <xdr:col>39</xdr:col>
      <xdr:colOff>308198</xdr:colOff>
      <xdr:row>5</xdr:row>
      <xdr:rowOff>51954</xdr:rowOff>
    </xdr:to>
    <xdr:sp macro="" textlink="">
      <xdr:nvSpPr>
        <xdr:cNvPr id="8" name="四角形吹き出し 7"/>
        <xdr:cNvSpPr/>
      </xdr:nvSpPr>
      <xdr:spPr bwMode="auto">
        <a:xfrm>
          <a:off x="8780319" y="1514475"/>
          <a:ext cx="2251364" cy="788843"/>
        </a:xfrm>
        <a:prstGeom prst="wedgeRectCallout">
          <a:avLst>
            <a:gd name="adj1" fmla="val -57467"/>
            <a:gd name="adj2" fmla="val -128829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400"/>
            </a:lnSpc>
          </a:pPr>
          <a:r>
            <a:rPr kumimoji="1" lang="ja-JP" altLang="en-US" sz="2000"/>
            <a:t>都県名</a:t>
          </a:r>
          <a:r>
            <a:rPr kumimoji="1" lang="en-US" altLang="ja-JP" sz="2000"/>
            <a:t>､</a:t>
          </a:r>
          <a:r>
            <a:rPr kumimoji="1" lang="ja-JP" altLang="en-US" sz="2000"/>
            <a:t>種別は変更しないで下さい</a:t>
          </a:r>
        </a:p>
      </xdr:txBody>
    </xdr:sp>
    <xdr:clientData/>
  </xdr:twoCellAnchor>
  <xdr:twoCellAnchor>
    <xdr:from>
      <xdr:col>31</xdr:col>
      <xdr:colOff>3</xdr:colOff>
      <xdr:row>7</xdr:row>
      <xdr:rowOff>225137</xdr:rowOff>
    </xdr:from>
    <xdr:to>
      <xdr:col>39</xdr:col>
      <xdr:colOff>360142</xdr:colOff>
      <xdr:row>9</xdr:row>
      <xdr:rowOff>111571</xdr:rowOff>
    </xdr:to>
    <xdr:sp macro="" textlink="">
      <xdr:nvSpPr>
        <xdr:cNvPr id="10" name="四角形吹き出し 9"/>
        <xdr:cNvSpPr/>
      </xdr:nvSpPr>
      <xdr:spPr bwMode="auto">
        <a:xfrm>
          <a:off x="8763003" y="3221182"/>
          <a:ext cx="2320634" cy="727363"/>
        </a:xfrm>
        <a:prstGeom prst="wedgeRectCallout">
          <a:avLst>
            <a:gd name="adj1" fmla="val -62503"/>
            <a:gd name="adj2" fmla="val -113637"/>
          </a:avLst>
        </a:prstGeom>
        <a:solidFill>
          <a:schemeClr val="accent6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300"/>
            </a:lnSpc>
          </a:pPr>
          <a:r>
            <a:rPr kumimoji="1" lang="ja-JP" altLang="en-US" sz="2000"/>
            <a:t>この色の部分に入力をお願いします</a:t>
          </a:r>
        </a:p>
      </xdr:txBody>
    </xdr:sp>
    <xdr:clientData/>
  </xdr:twoCellAnchor>
  <xdr:twoCellAnchor>
    <xdr:from>
      <xdr:col>30</xdr:col>
      <xdr:colOff>62740</xdr:colOff>
      <xdr:row>24</xdr:row>
      <xdr:rowOff>332510</xdr:rowOff>
    </xdr:from>
    <xdr:to>
      <xdr:col>39</xdr:col>
      <xdr:colOff>186060</xdr:colOff>
      <xdr:row>28</xdr:row>
      <xdr:rowOff>20781</xdr:rowOff>
    </xdr:to>
    <xdr:sp macro="" textlink="">
      <xdr:nvSpPr>
        <xdr:cNvPr id="11" name="四角形吹き出し 10"/>
        <xdr:cNvSpPr/>
      </xdr:nvSpPr>
      <xdr:spPr bwMode="auto">
        <a:xfrm>
          <a:off x="7715397" y="8181110"/>
          <a:ext cx="2093634" cy="1212271"/>
        </a:xfrm>
        <a:prstGeom prst="wedgeRectCallout">
          <a:avLst>
            <a:gd name="adj1" fmla="val -60148"/>
            <a:gd name="adj2" fmla="val -96245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400"/>
            </a:lnSpc>
          </a:pPr>
          <a:r>
            <a:rPr kumimoji="1" lang="en-US" altLang="ja-JP" sz="2000"/>
            <a:t>Ⅰ</a:t>
          </a:r>
          <a:r>
            <a:rPr kumimoji="1" lang="ja-JP" altLang="en-US" sz="2000"/>
            <a:t>型登録をしている選手･指導者は入力して下さい</a:t>
          </a:r>
        </a:p>
      </xdr:txBody>
    </xdr:sp>
    <xdr:clientData/>
  </xdr:twoCellAnchor>
  <xdr:twoCellAnchor>
    <xdr:from>
      <xdr:col>28</xdr:col>
      <xdr:colOff>5443</xdr:colOff>
      <xdr:row>43</xdr:row>
      <xdr:rowOff>75383</xdr:rowOff>
    </xdr:from>
    <xdr:to>
      <xdr:col>28</xdr:col>
      <xdr:colOff>247199</xdr:colOff>
      <xdr:row>43</xdr:row>
      <xdr:rowOff>303983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7892143" y="11903528"/>
          <a:ext cx="257175" cy="2286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職印</a:t>
          </a:r>
        </a:p>
      </xdr:txBody>
    </xdr:sp>
    <xdr:clientData/>
  </xdr:twoCellAnchor>
  <xdr:twoCellAnchor>
    <xdr:from>
      <xdr:col>30</xdr:col>
      <xdr:colOff>246613</xdr:colOff>
      <xdr:row>39</xdr:row>
      <xdr:rowOff>190499</xdr:rowOff>
    </xdr:from>
    <xdr:to>
      <xdr:col>39</xdr:col>
      <xdr:colOff>229276</xdr:colOff>
      <xdr:row>43</xdr:row>
      <xdr:rowOff>103910</xdr:rowOff>
    </xdr:to>
    <xdr:sp macro="" textlink="">
      <xdr:nvSpPr>
        <xdr:cNvPr id="14" name="四角形吹き出し 13"/>
        <xdr:cNvSpPr/>
      </xdr:nvSpPr>
      <xdr:spPr bwMode="auto">
        <a:xfrm>
          <a:off x="8745684" y="11204863"/>
          <a:ext cx="2199408" cy="831274"/>
        </a:xfrm>
        <a:prstGeom prst="wedgeRectCallout">
          <a:avLst>
            <a:gd name="adj1" fmla="val -251898"/>
            <a:gd name="adj2" fmla="val -13302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500"/>
            </a:lnSpc>
          </a:pPr>
          <a:r>
            <a:rPr kumimoji="1" lang="ja-JP" altLang="en-US" sz="2000"/>
            <a:t>登録</a:t>
          </a:r>
          <a:r>
            <a:rPr kumimoji="1" lang="en-US" altLang="ja-JP" sz="2000"/>
            <a:t>ID</a:t>
          </a:r>
          <a:r>
            <a:rPr kumimoji="1" lang="ja-JP" altLang="en-US" sz="2000"/>
            <a:t>･種別は必ず入力して下さい</a:t>
          </a:r>
        </a:p>
      </xdr:txBody>
    </xdr:sp>
    <xdr:clientData/>
  </xdr:twoCellAnchor>
  <xdr:twoCellAnchor>
    <xdr:from>
      <xdr:col>31</xdr:col>
      <xdr:colOff>0</xdr:colOff>
      <xdr:row>11</xdr:row>
      <xdr:rowOff>4945</xdr:rowOff>
    </xdr:from>
    <xdr:to>
      <xdr:col>39</xdr:col>
      <xdr:colOff>421818</xdr:colOff>
      <xdr:row>19</xdr:row>
      <xdr:rowOff>174171</xdr:rowOff>
    </xdr:to>
    <xdr:sp macro="" textlink="">
      <xdr:nvSpPr>
        <xdr:cNvPr id="15" name="四角形吹き出し 14"/>
        <xdr:cNvSpPr/>
      </xdr:nvSpPr>
      <xdr:spPr bwMode="auto">
        <a:xfrm>
          <a:off x="7913914" y="4359231"/>
          <a:ext cx="2130875" cy="2150426"/>
        </a:xfrm>
        <a:prstGeom prst="wedgeRectCallout">
          <a:avLst>
            <a:gd name="adj1" fmla="val -74290"/>
            <a:gd name="adj2" fmla="val -23310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300"/>
            </a:lnSpc>
          </a:pPr>
          <a:r>
            <a:rPr kumimoji="1" lang="ja-JP" altLang="en-US" sz="2000"/>
            <a:t>監督が外部指導者の場合は傷害･賠償責任保険</a:t>
          </a:r>
          <a:r>
            <a:rPr kumimoji="1" lang="en-US" altLang="ja-JP" sz="2000"/>
            <a:t>(</a:t>
          </a:r>
          <a:r>
            <a:rPr kumimoji="1" lang="ja-JP" altLang="en-US" sz="2000"/>
            <a:t>スポーツ安全保険等）の加入書の写しを代表者会議までに提出して下さい</a:t>
          </a:r>
        </a:p>
      </xdr:txBody>
    </xdr:sp>
    <xdr:clientData/>
  </xdr:twoCellAnchor>
  <xdr:twoCellAnchor>
    <xdr:from>
      <xdr:col>30</xdr:col>
      <xdr:colOff>246611</xdr:colOff>
      <xdr:row>32</xdr:row>
      <xdr:rowOff>363682</xdr:rowOff>
    </xdr:from>
    <xdr:to>
      <xdr:col>39</xdr:col>
      <xdr:colOff>342883</xdr:colOff>
      <xdr:row>38</xdr:row>
      <xdr:rowOff>165604</xdr:rowOff>
    </xdr:to>
    <xdr:sp macro="" textlink="">
      <xdr:nvSpPr>
        <xdr:cNvPr id="16" name="四角形吹き出し 15"/>
        <xdr:cNvSpPr/>
      </xdr:nvSpPr>
      <xdr:spPr bwMode="auto">
        <a:xfrm>
          <a:off x="8745682" y="9836727"/>
          <a:ext cx="2320636" cy="1160318"/>
        </a:xfrm>
        <a:prstGeom prst="wedgeRectCallout">
          <a:avLst>
            <a:gd name="adj1" fmla="val -379802"/>
            <a:gd name="adj2" fmla="val -29396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300"/>
            </a:lnSpc>
          </a:pPr>
          <a:r>
            <a:rPr kumimoji="1" lang="ja-JP" altLang="en-US" sz="2000"/>
            <a:t>団体で出場予定の選手には</a:t>
          </a:r>
          <a:r>
            <a:rPr kumimoji="1" lang="en-US" altLang="ja-JP" sz="2000"/>
            <a:t>｢</a:t>
          </a:r>
          <a:r>
            <a:rPr kumimoji="1" lang="ja-JP" altLang="en-US" sz="2000"/>
            <a:t>○</a:t>
          </a:r>
          <a:r>
            <a:rPr kumimoji="1" lang="en-US" altLang="ja-JP" sz="2000"/>
            <a:t>｣</a:t>
          </a:r>
          <a:r>
            <a:rPr kumimoji="1" lang="ja-JP" altLang="en-US" sz="2000"/>
            <a:t>を付けて下さい</a:t>
          </a:r>
        </a:p>
      </xdr:txBody>
    </xdr:sp>
    <xdr:clientData/>
  </xdr:twoCellAnchor>
  <xdr:twoCellAnchor>
    <xdr:from>
      <xdr:col>28</xdr:col>
      <xdr:colOff>5443</xdr:colOff>
      <xdr:row>43</xdr:row>
      <xdr:rowOff>75383</xdr:rowOff>
    </xdr:from>
    <xdr:to>
      <xdr:col>28</xdr:col>
      <xdr:colOff>247199</xdr:colOff>
      <xdr:row>43</xdr:row>
      <xdr:rowOff>303983</xdr:rowOff>
    </xdr:to>
    <xdr:sp macro="" textlink="">
      <xdr:nvSpPr>
        <xdr:cNvPr id="12" name="Rectangle 1"/>
        <xdr:cNvSpPr>
          <a:spLocks noChangeArrowheads="1"/>
        </xdr:cNvSpPr>
      </xdr:nvSpPr>
      <xdr:spPr bwMode="auto">
        <a:xfrm>
          <a:off x="7892143" y="11903528"/>
          <a:ext cx="257175" cy="2286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職印</a:t>
          </a:r>
        </a:p>
      </xdr:txBody>
    </xdr:sp>
    <xdr:clientData/>
  </xdr:twoCellAnchor>
  <xdr:twoCellAnchor>
    <xdr:from>
      <xdr:col>30</xdr:col>
      <xdr:colOff>182880</xdr:colOff>
      <xdr:row>29</xdr:row>
      <xdr:rowOff>274320</xdr:rowOff>
    </xdr:from>
    <xdr:to>
      <xdr:col>39</xdr:col>
      <xdr:colOff>114300</xdr:colOff>
      <xdr:row>32</xdr:row>
      <xdr:rowOff>121920</xdr:rowOff>
    </xdr:to>
    <xdr:sp macro="" textlink="">
      <xdr:nvSpPr>
        <xdr:cNvPr id="77240" name="四角形吹き出し 17"/>
        <xdr:cNvSpPr>
          <a:spLocks noChangeArrowheads="1"/>
        </xdr:cNvSpPr>
      </xdr:nvSpPr>
      <xdr:spPr bwMode="auto">
        <a:xfrm>
          <a:off x="7835537" y="10027920"/>
          <a:ext cx="1901734" cy="990600"/>
        </a:xfrm>
        <a:prstGeom prst="wedgeRectCallout">
          <a:avLst>
            <a:gd name="adj1" fmla="val -58153"/>
            <a:gd name="adj2" fmla="val -19583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17318</xdr:colOff>
      <xdr:row>46</xdr:row>
      <xdr:rowOff>113607</xdr:rowOff>
    </xdr:from>
    <xdr:to>
      <xdr:col>39</xdr:col>
      <xdr:colOff>281256</xdr:colOff>
      <xdr:row>49</xdr:row>
      <xdr:rowOff>294477</xdr:rowOff>
    </xdr:to>
    <xdr:sp macro="" textlink="">
      <xdr:nvSpPr>
        <xdr:cNvPr id="17" name="四角形吹き出し 16"/>
        <xdr:cNvSpPr/>
      </xdr:nvSpPr>
      <xdr:spPr bwMode="auto">
        <a:xfrm>
          <a:off x="8780318" y="12694227"/>
          <a:ext cx="2216727" cy="779319"/>
        </a:xfrm>
        <a:prstGeom prst="wedgeRectCallout">
          <a:avLst>
            <a:gd name="adj1" fmla="val -86196"/>
            <a:gd name="adj2" fmla="val -215987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300"/>
            </a:lnSpc>
          </a:pPr>
          <a:r>
            <a:rPr kumimoji="1" lang="ja-JP" altLang="en-US" sz="2000"/>
            <a:t>代表者会議にて配布します</a:t>
          </a:r>
        </a:p>
      </xdr:txBody>
    </xdr:sp>
    <xdr:clientData/>
  </xdr:twoCellAnchor>
  <xdr:twoCellAnchor>
    <xdr:from>
      <xdr:col>31</xdr:col>
      <xdr:colOff>315687</xdr:colOff>
      <xdr:row>29</xdr:row>
      <xdr:rowOff>348343</xdr:rowOff>
    </xdr:from>
    <xdr:to>
      <xdr:col>39</xdr:col>
      <xdr:colOff>163287</xdr:colOff>
      <xdr:row>32</xdr:row>
      <xdr:rowOff>65315</xdr:rowOff>
    </xdr:to>
    <xdr:sp macro="" textlink="">
      <xdr:nvSpPr>
        <xdr:cNvPr id="2" name="テキスト ボックス 1"/>
        <xdr:cNvSpPr txBox="1"/>
      </xdr:nvSpPr>
      <xdr:spPr>
        <a:xfrm>
          <a:off x="8229601" y="10101943"/>
          <a:ext cx="1556657" cy="859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内のみ印刷</a:t>
          </a:r>
        </a:p>
        <a:p>
          <a:r>
            <a:rPr kumimoji="1" lang="ja-JP" altLang="en-US" sz="2000"/>
            <a:t>されます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5443</xdr:colOff>
      <xdr:row>40</xdr:row>
      <xdr:rowOff>75383</xdr:rowOff>
    </xdr:from>
    <xdr:to>
      <xdr:col>29</xdr:col>
      <xdr:colOff>272</xdr:colOff>
      <xdr:row>40</xdr:row>
      <xdr:rowOff>303983</xdr:rowOff>
    </xdr:to>
    <xdr:sp macro="" textlink="">
      <xdr:nvSpPr>
        <xdr:cNvPr id="30732" name="Rectangle 1"/>
        <xdr:cNvSpPr>
          <a:spLocks noChangeArrowheads="1"/>
        </xdr:cNvSpPr>
      </xdr:nvSpPr>
      <xdr:spPr bwMode="auto">
        <a:xfrm>
          <a:off x="8156122" y="10778217"/>
          <a:ext cx="257175" cy="2286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職印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kyo@tokyo.ne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R124"/>
  <sheetViews>
    <sheetView zoomScale="70" zoomScaleNormal="70" workbookViewId="0">
      <selection activeCell="C44" sqref="C44:Q44"/>
    </sheetView>
  </sheetViews>
  <sheetFormatPr defaultColWidth="9" defaultRowHeight="13.2" x14ac:dyDescent="0.2"/>
  <cols>
    <col min="1" max="1" width="5.6640625" style="1" customWidth="1"/>
    <col min="2" max="20" width="3.6640625" style="1" customWidth="1"/>
    <col min="21" max="24" width="3.6640625" style="5" customWidth="1"/>
    <col min="25" max="30" width="3.6640625" style="1" customWidth="1"/>
    <col min="31" max="31" width="3.77734375" style="1" customWidth="1"/>
    <col min="32" max="32" width="5.33203125" style="1" customWidth="1"/>
    <col min="33" max="35" width="6.44140625" style="1" customWidth="1"/>
    <col min="36" max="39" width="6.44140625" style="1" hidden="1" customWidth="1"/>
    <col min="40" max="62" width="6.44140625" style="1" customWidth="1"/>
    <col min="63" max="16384" width="9" style="1"/>
  </cols>
  <sheetData>
    <row r="1" spans="1:70" ht="38.25" customHeight="1" thickTop="1" x14ac:dyDescent="0.2">
      <c r="B1" s="61" t="s">
        <v>317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3"/>
      <c r="AW1" s="2"/>
      <c r="BG1" s="3"/>
      <c r="BH1" s="3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38.25" customHeight="1" x14ac:dyDescent="0.2">
      <c r="A2" s="2"/>
      <c r="B2" s="35" t="s">
        <v>117</v>
      </c>
      <c r="C2" s="16"/>
      <c r="D2" s="16"/>
      <c r="E2" s="64" t="s">
        <v>131</v>
      </c>
      <c r="F2" s="64"/>
      <c r="G2" s="64"/>
      <c r="H2" s="64"/>
      <c r="I2" s="64"/>
      <c r="J2" s="65" t="s">
        <v>133</v>
      </c>
      <c r="K2" s="65"/>
      <c r="L2" s="65"/>
      <c r="M2" s="65"/>
      <c r="N2" s="65"/>
      <c r="O2" s="65"/>
      <c r="P2" s="65"/>
      <c r="Q2" s="65"/>
      <c r="R2" s="64" t="s">
        <v>132</v>
      </c>
      <c r="S2" s="64"/>
      <c r="T2" s="64"/>
      <c r="U2" s="64"/>
      <c r="V2" s="64"/>
      <c r="W2" s="65" t="s">
        <v>149</v>
      </c>
      <c r="X2" s="65"/>
      <c r="Y2" s="65"/>
      <c r="Z2" s="65"/>
      <c r="AA2" s="65"/>
      <c r="AB2" s="65"/>
      <c r="AC2" s="65"/>
      <c r="AD2" s="66"/>
      <c r="AE2" s="2"/>
      <c r="AU2" s="9"/>
    </row>
    <row r="3" spans="1:70" s="4" customFormat="1" ht="21.75" customHeight="1" x14ac:dyDescent="0.2">
      <c r="A3" s="10"/>
      <c r="B3" s="67" t="s">
        <v>244</v>
      </c>
      <c r="C3" s="68"/>
      <c r="D3" s="68"/>
      <c r="E3" s="68"/>
      <c r="F3" s="68"/>
      <c r="G3" s="69"/>
      <c r="H3" s="84" t="s">
        <v>266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6"/>
      <c r="Y3" s="87" t="s">
        <v>91</v>
      </c>
      <c r="Z3" s="88"/>
      <c r="AA3" s="88"/>
      <c r="AB3" s="88"/>
      <c r="AC3" s="88"/>
      <c r="AD3" s="89"/>
      <c r="AE3" s="10"/>
      <c r="AJ3" s="4" t="s">
        <v>245</v>
      </c>
    </row>
    <row r="4" spans="1:70" s="4" customFormat="1" ht="37.5" customHeight="1" x14ac:dyDescent="0.2">
      <c r="A4" s="10"/>
      <c r="B4" s="90" t="s">
        <v>83</v>
      </c>
      <c r="C4" s="91"/>
      <c r="D4" s="91"/>
      <c r="E4" s="91"/>
      <c r="F4" s="91"/>
      <c r="G4" s="92"/>
      <c r="H4" s="93" t="s">
        <v>265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5"/>
      <c r="Y4" s="96">
        <v>123456789</v>
      </c>
      <c r="Z4" s="97"/>
      <c r="AA4" s="97"/>
      <c r="AB4" s="97"/>
      <c r="AC4" s="97"/>
      <c r="AD4" s="98"/>
      <c r="AE4" s="10"/>
    </row>
    <row r="5" spans="1:70" s="4" customFormat="1" ht="40.5" customHeight="1" x14ac:dyDescent="0.2">
      <c r="A5" s="10"/>
      <c r="B5" s="99" t="s">
        <v>0</v>
      </c>
      <c r="C5" s="100"/>
      <c r="D5" s="101"/>
      <c r="E5" s="11" t="s">
        <v>246</v>
      </c>
      <c r="F5" s="102" t="s">
        <v>267</v>
      </c>
      <c r="G5" s="102"/>
      <c r="H5" s="102"/>
      <c r="I5" s="102"/>
      <c r="J5" s="103" t="s">
        <v>268</v>
      </c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4"/>
      <c r="AE5" s="10"/>
      <c r="AJ5" s="7" t="s">
        <v>124</v>
      </c>
    </row>
    <row r="6" spans="1:70" s="4" customFormat="1" ht="21.75" customHeight="1" x14ac:dyDescent="0.2">
      <c r="A6" s="10"/>
      <c r="B6" s="111" t="s">
        <v>10</v>
      </c>
      <c r="C6" s="112"/>
      <c r="D6" s="112"/>
      <c r="E6" s="112"/>
      <c r="F6" s="113" t="s">
        <v>115</v>
      </c>
      <c r="G6" s="113"/>
      <c r="H6" s="113"/>
      <c r="I6" s="113"/>
      <c r="J6" s="113"/>
      <c r="K6" s="113"/>
      <c r="L6" s="113"/>
      <c r="M6" s="113"/>
      <c r="N6" s="113"/>
      <c r="O6" s="113" t="s">
        <v>114</v>
      </c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4"/>
      <c r="AE6" s="10"/>
      <c r="AJ6" s="7" t="s">
        <v>125</v>
      </c>
    </row>
    <row r="7" spans="1:70" s="4" customFormat="1" ht="36.75" customHeight="1" x14ac:dyDescent="0.2">
      <c r="A7" s="10"/>
      <c r="B7" s="111"/>
      <c r="C7" s="112"/>
      <c r="D7" s="112"/>
      <c r="E7" s="112"/>
      <c r="F7" s="115" t="s">
        <v>269</v>
      </c>
      <c r="G7" s="115"/>
      <c r="H7" s="115"/>
      <c r="I7" s="115"/>
      <c r="J7" s="115"/>
      <c r="K7" s="115"/>
      <c r="L7" s="115"/>
      <c r="M7" s="115"/>
      <c r="N7" s="115"/>
      <c r="O7" s="116" t="s">
        <v>270</v>
      </c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7"/>
      <c r="AE7" s="10"/>
      <c r="AJ7" s="7" t="s">
        <v>126</v>
      </c>
    </row>
    <row r="8" spans="1:70" s="4" customFormat="1" ht="29.25" customHeight="1" x14ac:dyDescent="0.2">
      <c r="A8" s="10"/>
      <c r="B8" s="118" t="s">
        <v>13</v>
      </c>
      <c r="C8" s="119"/>
      <c r="D8" s="120" t="s">
        <v>271</v>
      </c>
      <c r="E8" s="121"/>
      <c r="F8" s="121"/>
      <c r="G8" s="121"/>
      <c r="H8" s="122"/>
      <c r="I8" s="123" t="s">
        <v>14</v>
      </c>
      <c r="J8" s="119"/>
      <c r="K8" s="120" t="s">
        <v>272</v>
      </c>
      <c r="L8" s="121"/>
      <c r="M8" s="121"/>
      <c r="N8" s="121"/>
      <c r="O8" s="122"/>
      <c r="P8" s="124" t="s">
        <v>15</v>
      </c>
      <c r="Q8" s="119"/>
      <c r="R8" s="125" t="s">
        <v>273</v>
      </c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7"/>
      <c r="AE8" s="12"/>
      <c r="AJ8" s="7" t="s">
        <v>127</v>
      </c>
    </row>
    <row r="9" spans="1:70" s="4" customFormat="1" ht="38.25" customHeight="1" x14ac:dyDescent="0.2">
      <c r="A9" s="10"/>
      <c r="B9" s="128" t="s">
        <v>79</v>
      </c>
      <c r="C9" s="129"/>
      <c r="D9" s="129"/>
      <c r="E9" s="129"/>
      <c r="F9" s="129"/>
      <c r="G9" s="129"/>
      <c r="H9" s="115" t="s">
        <v>274</v>
      </c>
      <c r="I9" s="115"/>
      <c r="J9" s="17"/>
      <c r="K9" s="115" t="s">
        <v>275</v>
      </c>
      <c r="L9" s="115"/>
      <c r="M9" s="17"/>
      <c r="N9" s="115"/>
      <c r="O9" s="115"/>
      <c r="P9" s="17"/>
      <c r="Q9" s="115"/>
      <c r="R9" s="115"/>
      <c r="S9" s="17"/>
      <c r="T9" s="115"/>
      <c r="U9" s="115"/>
      <c r="V9" s="17"/>
      <c r="W9" s="115"/>
      <c r="X9" s="115"/>
      <c r="Y9" s="17"/>
      <c r="Z9" s="115"/>
      <c r="AA9" s="115"/>
      <c r="AB9" s="17"/>
      <c r="AC9" s="115"/>
      <c r="AD9" s="130"/>
      <c r="AE9" s="10"/>
      <c r="AJ9" s="7" t="s">
        <v>128</v>
      </c>
    </row>
    <row r="10" spans="1:70" s="4" customFormat="1" ht="22.5" customHeight="1" x14ac:dyDescent="0.2">
      <c r="A10" s="10"/>
      <c r="B10" s="36" t="s">
        <v>84</v>
      </c>
      <c r="C10" s="13"/>
      <c r="D10" s="13"/>
      <c r="E10" s="13"/>
      <c r="F10" s="13"/>
      <c r="G10" s="13"/>
      <c r="H10" s="13"/>
      <c r="I10" s="13"/>
      <c r="J10" s="13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37"/>
      <c r="AE10" s="10"/>
      <c r="AJ10" s="7" t="s">
        <v>129</v>
      </c>
    </row>
    <row r="11" spans="1:70" s="4" customFormat="1" ht="21.75" customHeight="1" x14ac:dyDescent="0.2">
      <c r="A11" s="10"/>
      <c r="B11" s="134" t="s">
        <v>1</v>
      </c>
      <c r="C11" s="137" t="s">
        <v>116</v>
      </c>
      <c r="D11" s="138"/>
      <c r="E11" s="138"/>
      <c r="F11" s="138"/>
      <c r="G11" s="138"/>
      <c r="H11" s="138"/>
      <c r="I11" s="138"/>
      <c r="J11" s="139"/>
      <c r="K11" s="140" t="s">
        <v>3</v>
      </c>
      <c r="L11" s="138"/>
      <c r="M11" s="138"/>
      <c r="N11" s="139"/>
      <c r="O11" s="141" t="s">
        <v>247</v>
      </c>
      <c r="P11" s="142"/>
      <c r="Q11" s="143" t="s">
        <v>276</v>
      </c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144"/>
      <c r="AE11" s="10"/>
      <c r="AJ11" s="7" t="s">
        <v>130</v>
      </c>
    </row>
    <row r="12" spans="1:70" s="4" customFormat="1" ht="18.75" customHeight="1" x14ac:dyDescent="0.2">
      <c r="A12" s="10"/>
      <c r="B12" s="135"/>
      <c r="C12" s="145" t="s">
        <v>265</v>
      </c>
      <c r="D12" s="146"/>
      <c r="E12" s="146"/>
      <c r="F12" s="146"/>
      <c r="G12" s="146"/>
      <c r="H12" s="146"/>
      <c r="I12" s="146"/>
      <c r="J12" s="147"/>
      <c r="K12" s="151" t="s">
        <v>269</v>
      </c>
      <c r="L12" s="146"/>
      <c r="M12" s="146"/>
      <c r="N12" s="147"/>
      <c r="O12" s="153" t="s">
        <v>2</v>
      </c>
      <c r="P12" s="154"/>
      <c r="Q12" s="157" t="s">
        <v>270</v>
      </c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9"/>
      <c r="AE12" s="10"/>
    </row>
    <row r="13" spans="1:70" s="4" customFormat="1" ht="18.75" customHeight="1" x14ac:dyDescent="0.2">
      <c r="A13" s="10"/>
      <c r="B13" s="136"/>
      <c r="C13" s="148"/>
      <c r="D13" s="149"/>
      <c r="E13" s="149"/>
      <c r="F13" s="149"/>
      <c r="G13" s="149"/>
      <c r="H13" s="149"/>
      <c r="I13" s="149"/>
      <c r="J13" s="150"/>
      <c r="K13" s="152"/>
      <c r="L13" s="149"/>
      <c r="M13" s="149"/>
      <c r="N13" s="150"/>
      <c r="O13" s="155"/>
      <c r="P13" s="156"/>
      <c r="Q13" s="160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8"/>
      <c r="AE13" s="10"/>
      <c r="AJ13" s="4" t="s">
        <v>85</v>
      </c>
    </row>
    <row r="14" spans="1:70" s="4" customFormat="1" ht="21.75" customHeight="1" x14ac:dyDescent="0.2">
      <c r="A14" s="10"/>
      <c r="B14" s="134" t="s">
        <v>8</v>
      </c>
      <c r="C14" s="137" t="s">
        <v>116</v>
      </c>
      <c r="D14" s="138"/>
      <c r="E14" s="138"/>
      <c r="F14" s="138"/>
      <c r="G14" s="138"/>
      <c r="H14" s="138"/>
      <c r="I14" s="138"/>
      <c r="J14" s="139"/>
      <c r="K14" s="137" t="s">
        <v>3</v>
      </c>
      <c r="L14" s="138"/>
      <c r="M14" s="138"/>
      <c r="N14" s="139"/>
      <c r="O14" s="141" t="s">
        <v>248</v>
      </c>
      <c r="P14" s="142"/>
      <c r="Q14" s="188" t="s">
        <v>279</v>
      </c>
      <c r="R14" s="189"/>
      <c r="S14" s="189"/>
      <c r="T14" s="189"/>
      <c r="U14" s="189"/>
      <c r="V14" s="189"/>
      <c r="W14" s="189"/>
      <c r="X14" s="189"/>
      <c r="Y14" s="190" t="s">
        <v>249</v>
      </c>
      <c r="Z14" s="191"/>
      <c r="AA14" s="191"/>
      <c r="AB14" s="191"/>
      <c r="AC14" s="191"/>
      <c r="AD14" s="192"/>
      <c r="AE14" s="10"/>
      <c r="AJ14" s="4" t="s">
        <v>86</v>
      </c>
    </row>
    <row r="15" spans="1:70" s="4" customFormat="1" ht="18.75" customHeight="1" x14ac:dyDescent="0.2">
      <c r="A15" s="10"/>
      <c r="B15" s="135"/>
      <c r="C15" s="145" t="s">
        <v>277</v>
      </c>
      <c r="D15" s="146"/>
      <c r="E15" s="146"/>
      <c r="F15" s="146"/>
      <c r="G15" s="146"/>
      <c r="H15" s="146"/>
      <c r="I15" s="146"/>
      <c r="J15" s="147"/>
      <c r="K15" s="151" t="s">
        <v>280</v>
      </c>
      <c r="L15" s="146"/>
      <c r="M15" s="146"/>
      <c r="N15" s="147"/>
      <c r="O15" s="153" t="s">
        <v>2</v>
      </c>
      <c r="P15" s="154"/>
      <c r="Q15" s="157" t="s">
        <v>278</v>
      </c>
      <c r="R15" s="158"/>
      <c r="S15" s="158"/>
      <c r="T15" s="158"/>
      <c r="U15" s="158"/>
      <c r="V15" s="158"/>
      <c r="W15" s="158"/>
      <c r="X15" s="158"/>
      <c r="Y15" s="164">
        <v>23456789</v>
      </c>
      <c r="Z15" s="165"/>
      <c r="AA15" s="165"/>
      <c r="AB15" s="165"/>
      <c r="AC15" s="165"/>
      <c r="AD15" s="166"/>
      <c r="AE15" s="10"/>
    </row>
    <row r="16" spans="1:70" s="4" customFormat="1" ht="18.75" customHeight="1" x14ac:dyDescent="0.2">
      <c r="A16" s="10"/>
      <c r="B16" s="187"/>
      <c r="C16" s="193"/>
      <c r="D16" s="194"/>
      <c r="E16" s="194"/>
      <c r="F16" s="194"/>
      <c r="G16" s="194"/>
      <c r="H16" s="194"/>
      <c r="I16" s="194"/>
      <c r="J16" s="195"/>
      <c r="K16" s="196"/>
      <c r="L16" s="194"/>
      <c r="M16" s="194"/>
      <c r="N16" s="195"/>
      <c r="O16" s="155"/>
      <c r="P16" s="156"/>
      <c r="Q16" s="160"/>
      <c r="R16" s="97"/>
      <c r="S16" s="97"/>
      <c r="T16" s="97"/>
      <c r="U16" s="97"/>
      <c r="V16" s="97"/>
      <c r="W16" s="97"/>
      <c r="X16" s="97"/>
      <c r="Y16" s="167"/>
      <c r="Z16" s="168"/>
      <c r="AA16" s="168"/>
      <c r="AB16" s="168"/>
      <c r="AC16" s="168"/>
      <c r="AD16" s="169"/>
      <c r="AE16" s="10"/>
      <c r="AJ16" s="4" t="s">
        <v>88</v>
      </c>
    </row>
    <row r="17" spans="1:39" s="4" customFormat="1" ht="21" customHeight="1" x14ac:dyDescent="0.2">
      <c r="A17" s="37"/>
      <c r="B17" s="268" t="s">
        <v>309</v>
      </c>
      <c r="C17" s="244" t="s">
        <v>116</v>
      </c>
      <c r="D17" s="138"/>
      <c r="E17" s="138"/>
      <c r="F17" s="138"/>
      <c r="G17" s="138"/>
      <c r="H17" s="138"/>
      <c r="I17" s="138"/>
      <c r="J17" s="245"/>
      <c r="K17" s="255" t="s">
        <v>314</v>
      </c>
      <c r="L17" s="256"/>
      <c r="M17" s="256"/>
      <c r="N17" s="257"/>
      <c r="O17" s="258" t="s">
        <v>311</v>
      </c>
      <c r="P17" s="259"/>
      <c r="Q17" s="260"/>
      <c r="R17" s="261"/>
      <c r="S17" s="261"/>
      <c r="T17" s="261"/>
      <c r="U17" s="261"/>
      <c r="V17" s="261"/>
      <c r="W17" s="261"/>
      <c r="X17" s="262"/>
      <c r="Y17" s="263" t="s">
        <v>312</v>
      </c>
      <c r="Z17" s="264"/>
      <c r="AA17" s="264"/>
      <c r="AB17" s="264"/>
      <c r="AC17" s="264"/>
      <c r="AD17" s="265"/>
      <c r="AE17" s="10"/>
    </row>
    <row r="18" spans="1:39" s="4" customFormat="1" ht="18.600000000000001" customHeight="1" x14ac:dyDescent="0.2">
      <c r="A18" s="37"/>
      <c r="B18" s="269"/>
      <c r="C18" s="145"/>
      <c r="D18" s="146"/>
      <c r="E18" s="146"/>
      <c r="F18" s="146"/>
      <c r="G18" s="146"/>
      <c r="H18" s="146"/>
      <c r="I18" s="146"/>
      <c r="J18" s="147"/>
      <c r="K18" s="151"/>
      <c r="L18" s="146"/>
      <c r="M18" s="146"/>
      <c r="N18" s="147"/>
      <c r="O18" s="271" t="s">
        <v>2</v>
      </c>
      <c r="P18" s="272"/>
      <c r="Q18" s="239"/>
      <c r="R18" s="240"/>
      <c r="S18" s="240"/>
      <c r="T18" s="240"/>
      <c r="U18" s="240"/>
      <c r="V18" s="240"/>
      <c r="W18" s="240"/>
      <c r="X18" s="240"/>
      <c r="Y18" s="241"/>
      <c r="Z18" s="242"/>
      <c r="AA18" s="242"/>
      <c r="AB18" s="242"/>
      <c r="AC18" s="242"/>
      <c r="AD18" s="243"/>
      <c r="AE18" s="10"/>
    </row>
    <row r="19" spans="1:39" s="4" customFormat="1" ht="18.600000000000001" customHeight="1" x14ac:dyDescent="0.2">
      <c r="A19" s="37"/>
      <c r="B19" s="269"/>
      <c r="C19" s="193"/>
      <c r="D19" s="194"/>
      <c r="E19" s="194"/>
      <c r="F19" s="194"/>
      <c r="G19" s="194"/>
      <c r="H19" s="194"/>
      <c r="I19" s="194"/>
      <c r="J19" s="195"/>
      <c r="K19" s="196"/>
      <c r="L19" s="194"/>
      <c r="M19" s="194"/>
      <c r="N19" s="195"/>
      <c r="O19" s="273"/>
      <c r="P19" s="274"/>
      <c r="Q19" s="160"/>
      <c r="R19" s="97"/>
      <c r="S19" s="97"/>
      <c r="T19" s="97"/>
      <c r="U19" s="97"/>
      <c r="V19" s="97"/>
      <c r="W19" s="97"/>
      <c r="X19" s="97"/>
      <c r="Y19" s="167"/>
      <c r="Z19" s="168"/>
      <c r="AA19" s="168"/>
      <c r="AB19" s="168"/>
      <c r="AC19" s="168"/>
      <c r="AD19" s="169"/>
      <c r="AE19" s="10"/>
    </row>
    <row r="20" spans="1:39" s="4" customFormat="1" ht="21" customHeight="1" x14ac:dyDescent="0.2">
      <c r="A20" s="37"/>
      <c r="B20" s="269"/>
      <c r="C20" s="244" t="s">
        <v>116</v>
      </c>
      <c r="D20" s="138"/>
      <c r="E20" s="138"/>
      <c r="F20" s="138"/>
      <c r="G20" s="138"/>
      <c r="H20" s="138"/>
      <c r="I20" s="138"/>
      <c r="J20" s="245"/>
      <c r="K20" s="255" t="s">
        <v>310</v>
      </c>
      <c r="L20" s="256"/>
      <c r="M20" s="256"/>
      <c r="N20" s="257"/>
      <c r="O20" s="258" t="s">
        <v>311</v>
      </c>
      <c r="P20" s="259"/>
      <c r="Q20" s="260"/>
      <c r="R20" s="261"/>
      <c r="S20" s="261"/>
      <c r="T20" s="261"/>
      <c r="U20" s="261"/>
      <c r="V20" s="261"/>
      <c r="W20" s="261"/>
      <c r="X20" s="262"/>
      <c r="Y20" s="263" t="s">
        <v>312</v>
      </c>
      <c r="Z20" s="264"/>
      <c r="AA20" s="264"/>
      <c r="AB20" s="264"/>
      <c r="AC20" s="264"/>
      <c r="AD20" s="265"/>
      <c r="AE20" s="57"/>
    </row>
    <row r="21" spans="1:39" s="4" customFormat="1" ht="18.600000000000001" customHeight="1" x14ac:dyDescent="0.2">
      <c r="A21" s="37"/>
      <c r="B21" s="269"/>
      <c r="C21" s="145"/>
      <c r="D21" s="146"/>
      <c r="E21" s="146"/>
      <c r="F21" s="146"/>
      <c r="G21" s="146"/>
      <c r="H21" s="146"/>
      <c r="I21" s="146"/>
      <c r="J21" s="147"/>
      <c r="K21" s="151"/>
      <c r="L21" s="146"/>
      <c r="M21" s="146"/>
      <c r="N21" s="147"/>
      <c r="O21" s="271" t="s">
        <v>2</v>
      </c>
      <c r="P21" s="272"/>
      <c r="Q21" s="239"/>
      <c r="R21" s="240"/>
      <c r="S21" s="240"/>
      <c r="T21" s="240"/>
      <c r="U21" s="240"/>
      <c r="V21" s="240"/>
      <c r="W21" s="240"/>
      <c r="X21" s="240"/>
      <c r="Y21" s="241"/>
      <c r="Z21" s="242"/>
      <c r="AA21" s="242"/>
      <c r="AB21" s="242"/>
      <c r="AC21" s="242"/>
      <c r="AD21" s="243"/>
      <c r="AE21" s="10"/>
    </row>
    <row r="22" spans="1:39" s="4" customFormat="1" ht="18.600000000000001" customHeight="1" x14ac:dyDescent="0.2">
      <c r="A22" s="37"/>
      <c r="B22" s="270"/>
      <c r="C22" s="193"/>
      <c r="D22" s="194"/>
      <c r="E22" s="194"/>
      <c r="F22" s="194"/>
      <c r="G22" s="194"/>
      <c r="H22" s="194"/>
      <c r="I22" s="194"/>
      <c r="J22" s="195"/>
      <c r="K22" s="196"/>
      <c r="L22" s="194"/>
      <c r="M22" s="194"/>
      <c r="N22" s="195"/>
      <c r="O22" s="273"/>
      <c r="P22" s="274"/>
      <c r="Q22" s="160"/>
      <c r="R22" s="97"/>
      <c r="S22" s="97"/>
      <c r="T22" s="97"/>
      <c r="U22" s="97"/>
      <c r="V22" s="97"/>
      <c r="W22" s="97"/>
      <c r="X22" s="97"/>
      <c r="Y22" s="167"/>
      <c r="Z22" s="168"/>
      <c r="AA22" s="168"/>
      <c r="AB22" s="168"/>
      <c r="AC22" s="168"/>
      <c r="AD22" s="169"/>
      <c r="AE22" s="10"/>
      <c r="AJ22" s="4" t="s">
        <v>88</v>
      </c>
    </row>
    <row r="23" spans="1:39" s="4" customFormat="1" ht="30" customHeight="1" x14ac:dyDescent="0.2">
      <c r="A23" s="10"/>
      <c r="B23" s="170" t="s">
        <v>11</v>
      </c>
      <c r="C23" s="19"/>
      <c r="D23" s="173" t="s">
        <v>118</v>
      </c>
      <c r="E23" s="174"/>
      <c r="F23" s="175" t="s">
        <v>114</v>
      </c>
      <c r="G23" s="176"/>
      <c r="H23" s="176"/>
      <c r="I23" s="176"/>
      <c r="J23" s="176"/>
      <c r="K23" s="176"/>
      <c r="L23" s="177"/>
      <c r="M23" s="175" t="s">
        <v>119</v>
      </c>
      <c r="N23" s="176"/>
      <c r="O23" s="176"/>
      <c r="P23" s="176"/>
      <c r="Q23" s="176"/>
      <c r="R23" s="176"/>
      <c r="S23" s="176"/>
      <c r="T23" s="177"/>
      <c r="U23" s="178" t="s">
        <v>7</v>
      </c>
      <c r="V23" s="178"/>
      <c r="W23" s="179" t="s">
        <v>81</v>
      </c>
      <c r="X23" s="178"/>
      <c r="Y23" s="180" t="s">
        <v>87</v>
      </c>
      <c r="Z23" s="181"/>
      <c r="AA23" s="181"/>
      <c r="AB23" s="181"/>
      <c r="AC23" s="181"/>
      <c r="AD23" s="182"/>
      <c r="AE23" s="10"/>
      <c r="AJ23" s="4" t="s">
        <v>89</v>
      </c>
    </row>
    <row r="24" spans="1:39" s="4" customFormat="1" ht="30" customHeight="1" x14ac:dyDescent="0.2">
      <c r="A24" s="10"/>
      <c r="B24" s="171"/>
      <c r="C24" s="20">
        <v>1</v>
      </c>
      <c r="D24" s="183" t="s">
        <v>80</v>
      </c>
      <c r="E24" s="183"/>
      <c r="F24" s="184" t="s">
        <v>300</v>
      </c>
      <c r="G24" s="185"/>
      <c r="H24" s="185"/>
      <c r="I24" s="185"/>
      <c r="J24" s="185"/>
      <c r="K24" s="185"/>
      <c r="L24" s="186"/>
      <c r="M24" s="197" t="s">
        <v>281</v>
      </c>
      <c r="N24" s="198"/>
      <c r="O24" s="198"/>
      <c r="P24" s="198"/>
      <c r="Q24" s="198"/>
      <c r="R24" s="198"/>
      <c r="S24" s="198"/>
      <c r="T24" s="199"/>
      <c r="U24" s="200">
        <v>3</v>
      </c>
      <c r="V24" s="200"/>
      <c r="W24" s="131"/>
      <c r="X24" s="131"/>
      <c r="Y24" s="132">
        <v>12345678</v>
      </c>
      <c r="Z24" s="132"/>
      <c r="AA24" s="132"/>
      <c r="AB24" s="132"/>
      <c r="AC24" s="132"/>
      <c r="AD24" s="133"/>
      <c r="AE24" s="10"/>
      <c r="AJ24" s="4" t="s">
        <v>90</v>
      </c>
      <c r="AK24" s="4">
        <v>1</v>
      </c>
      <c r="AL24" s="4">
        <v>1</v>
      </c>
    </row>
    <row r="25" spans="1:39" s="4" customFormat="1" ht="30" customHeight="1" x14ac:dyDescent="0.2">
      <c r="A25" s="10"/>
      <c r="B25" s="171"/>
      <c r="C25" s="21">
        <v>2</v>
      </c>
      <c r="D25" s="201" t="s">
        <v>306</v>
      </c>
      <c r="E25" s="201"/>
      <c r="F25" s="202" t="s">
        <v>250</v>
      </c>
      <c r="G25" s="203"/>
      <c r="H25" s="203"/>
      <c r="I25" s="203"/>
      <c r="J25" s="203"/>
      <c r="K25" s="203"/>
      <c r="L25" s="204"/>
      <c r="M25" s="205" t="s">
        <v>281</v>
      </c>
      <c r="N25" s="206"/>
      <c r="O25" s="206"/>
      <c r="P25" s="206"/>
      <c r="Q25" s="206"/>
      <c r="R25" s="206"/>
      <c r="S25" s="206"/>
      <c r="T25" s="207"/>
      <c r="U25" s="208">
        <v>3</v>
      </c>
      <c r="V25" s="208"/>
      <c r="W25" s="161"/>
      <c r="X25" s="161"/>
      <c r="Y25" s="162">
        <v>4567891</v>
      </c>
      <c r="Z25" s="162"/>
      <c r="AA25" s="162"/>
      <c r="AB25" s="162"/>
      <c r="AC25" s="162"/>
      <c r="AD25" s="163"/>
      <c r="AE25" s="10"/>
      <c r="AJ25" s="4" t="s">
        <v>133</v>
      </c>
      <c r="AK25" s="4">
        <v>1</v>
      </c>
      <c r="AL25" s="4">
        <v>1</v>
      </c>
    </row>
    <row r="26" spans="1:39" s="4" customFormat="1" ht="30" customHeight="1" x14ac:dyDescent="0.2">
      <c r="A26" s="10"/>
      <c r="B26" s="171"/>
      <c r="C26" s="21">
        <v>3</v>
      </c>
      <c r="D26" s="201" t="s">
        <v>80</v>
      </c>
      <c r="E26" s="201"/>
      <c r="F26" s="202" t="s">
        <v>251</v>
      </c>
      <c r="G26" s="203"/>
      <c r="H26" s="203"/>
      <c r="I26" s="203"/>
      <c r="J26" s="203"/>
      <c r="K26" s="203"/>
      <c r="L26" s="204"/>
      <c r="M26" s="205" t="s">
        <v>281</v>
      </c>
      <c r="N26" s="206"/>
      <c r="O26" s="206"/>
      <c r="P26" s="206"/>
      <c r="Q26" s="206"/>
      <c r="R26" s="206"/>
      <c r="S26" s="206"/>
      <c r="T26" s="207"/>
      <c r="U26" s="208">
        <v>2</v>
      </c>
      <c r="V26" s="208"/>
      <c r="W26" s="161"/>
      <c r="X26" s="161"/>
      <c r="Y26" s="162"/>
      <c r="Z26" s="162"/>
      <c r="AA26" s="162"/>
      <c r="AB26" s="162"/>
      <c r="AC26" s="162"/>
      <c r="AD26" s="163"/>
      <c r="AE26" s="10"/>
      <c r="AJ26" s="4" t="s">
        <v>134</v>
      </c>
      <c r="AK26" s="4">
        <v>1</v>
      </c>
      <c r="AL26" s="4">
        <v>1</v>
      </c>
    </row>
    <row r="27" spans="1:39" s="4" customFormat="1" ht="30" customHeight="1" x14ac:dyDescent="0.2">
      <c r="A27" s="10"/>
      <c r="B27" s="171"/>
      <c r="C27" s="21">
        <v>4</v>
      </c>
      <c r="D27" s="201" t="s">
        <v>80</v>
      </c>
      <c r="E27" s="201"/>
      <c r="F27" s="202" t="s">
        <v>252</v>
      </c>
      <c r="G27" s="203"/>
      <c r="H27" s="203"/>
      <c r="I27" s="203"/>
      <c r="J27" s="203"/>
      <c r="K27" s="203"/>
      <c r="L27" s="204"/>
      <c r="M27" s="205" t="s">
        <v>281</v>
      </c>
      <c r="N27" s="206"/>
      <c r="O27" s="206"/>
      <c r="P27" s="206"/>
      <c r="Q27" s="206"/>
      <c r="R27" s="206"/>
      <c r="S27" s="206"/>
      <c r="T27" s="207"/>
      <c r="U27" s="208">
        <v>1</v>
      </c>
      <c r="V27" s="208"/>
      <c r="W27" s="161"/>
      <c r="X27" s="161"/>
      <c r="Y27" s="162"/>
      <c r="Z27" s="162"/>
      <c r="AA27" s="162"/>
      <c r="AB27" s="162"/>
      <c r="AC27" s="162"/>
      <c r="AD27" s="163"/>
      <c r="AE27" s="10"/>
      <c r="AJ27" s="4" t="s">
        <v>135</v>
      </c>
      <c r="AK27" s="4">
        <v>1</v>
      </c>
      <c r="AL27" s="4">
        <v>1</v>
      </c>
    </row>
    <row r="28" spans="1:39" s="4" customFormat="1" ht="30" customHeight="1" x14ac:dyDescent="0.2">
      <c r="A28" s="10"/>
      <c r="B28" s="171"/>
      <c r="C28" s="21">
        <v>5</v>
      </c>
      <c r="D28" s="201"/>
      <c r="E28" s="201"/>
      <c r="F28" s="202" t="s">
        <v>253</v>
      </c>
      <c r="G28" s="203"/>
      <c r="H28" s="203"/>
      <c r="I28" s="203"/>
      <c r="J28" s="203"/>
      <c r="K28" s="203"/>
      <c r="L28" s="204"/>
      <c r="M28" s="205" t="s">
        <v>282</v>
      </c>
      <c r="N28" s="206"/>
      <c r="O28" s="206"/>
      <c r="P28" s="206"/>
      <c r="Q28" s="206"/>
      <c r="R28" s="206"/>
      <c r="S28" s="206"/>
      <c r="T28" s="207"/>
      <c r="U28" s="208">
        <v>2</v>
      </c>
      <c r="V28" s="208"/>
      <c r="W28" s="161"/>
      <c r="X28" s="161"/>
      <c r="Y28" s="162"/>
      <c r="Z28" s="162"/>
      <c r="AA28" s="162"/>
      <c r="AB28" s="162"/>
      <c r="AC28" s="162"/>
      <c r="AD28" s="163"/>
      <c r="AE28" s="10"/>
      <c r="AJ28" s="4" t="s">
        <v>136</v>
      </c>
      <c r="AK28" s="4">
        <v>1</v>
      </c>
      <c r="AL28" s="4">
        <v>1</v>
      </c>
    </row>
    <row r="29" spans="1:39" s="4" customFormat="1" ht="30" customHeight="1" x14ac:dyDescent="0.2">
      <c r="A29" s="10"/>
      <c r="B29" s="171"/>
      <c r="C29" s="21">
        <v>6</v>
      </c>
      <c r="D29" s="201"/>
      <c r="E29" s="201"/>
      <c r="F29" s="202" t="s">
        <v>254</v>
      </c>
      <c r="G29" s="203"/>
      <c r="H29" s="203"/>
      <c r="I29" s="203"/>
      <c r="J29" s="203"/>
      <c r="K29" s="203"/>
      <c r="L29" s="204"/>
      <c r="M29" s="205" t="s">
        <v>282</v>
      </c>
      <c r="N29" s="206"/>
      <c r="O29" s="206"/>
      <c r="P29" s="206"/>
      <c r="Q29" s="206"/>
      <c r="R29" s="206"/>
      <c r="S29" s="206"/>
      <c r="T29" s="207"/>
      <c r="U29" s="208">
        <v>3</v>
      </c>
      <c r="V29" s="208"/>
      <c r="W29" s="161"/>
      <c r="X29" s="161"/>
      <c r="Y29" s="162"/>
      <c r="Z29" s="162"/>
      <c r="AA29" s="162"/>
      <c r="AB29" s="162"/>
      <c r="AC29" s="162"/>
      <c r="AD29" s="163"/>
      <c r="AE29" s="10"/>
      <c r="AJ29" s="4" t="s">
        <v>137</v>
      </c>
      <c r="AK29" s="4">
        <v>0</v>
      </c>
      <c r="AL29" s="4">
        <v>1</v>
      </c>
    </row>
    <row r="30" spans="1:39" s="4" customFormat="1" ht="30" customHeight="1" thickBot="1" x14ac:dyDescent="0.25">
      <c r="A30" s="10"/>
      <c r="B30" s="171"/>
      <c r="C30" s="21">
        <v>7</v>
      </c>
      <c r="D30" s="201"/>
      <c r="E30" s="201"/>
      <c r="F30" s="202"/>
      <c r="G30" s="203"/>
      <c r="H30" s="203"/>
      <c r="I30" s="203"/>
      <c r="J30" s="203"/>
      <c r="K30" s="203"/>
      <c r="L30" s="204"/>
      <c r="M30" s="205"/>
      <c r="N30" s="206"/>
      <c r="O30" s="206"/>
      <c r="P30" s="206"/>
      <c r="Q30" s="206"/>
      <c r="R30" s="206"/>
      <c r="S30" s="206"/>
      <c r="T30" s="207"/>
      <c r="U30" s="208"/>
      <c r="V30" s="208"/>
      <c r="W30" s="161"/>
      <c r="X30" s="161"/>
      <c r="Y30" s="162"/>
      <c r="Z30" s="162"/>
      <c r="AA30" s="162"/>
      <c r="AB30" s="162"/>
      <c r="AC30" s="162"/>
      <c r="AD30" s="163"/>
      <c r="AE30" s="10"/>
    </row>
    <row r="31" spans="1:39" s="4" customFormat="1" ht="30" customHeight="1" thickTop="1" thickBot="1" x14ac:dyDescent="0.25">
      <c r="A31" s="10"/>
      <c r="B31" s="171"/>
      <c r="C31" s="22">
        <v>8</v>
      </c>
      <c r="D31" s="233"/>
      <c r="E31" s="233"/>
      <c r="F31" s="213"/>
      <c r="G31" s="214"/>
      <c r="H31" s="214"/>
      <c r="I31" s="214"/>
      <c r="J31" s="214"/>
      <c r="K31" s="214"/>
      <c r="L31" s="232"/>
      <c r="M31" s="234" t="s">
        <v>147</v>
      </c>
      <c r="N31" s="235"/>
      <c r="O31" s="235"/>
      <c r="P31" s="235"/>
      <c r="Q31" s="235"/>
      <c r="R31" s="235"/>
      <c r="S31" s="235"/>
      <c r="T31" s="236"/>
      <c r="U31" s="237"/>
      <c r="V31" s="237"/>
      <c r="W31" s="238"/>
      <c r="X31" s="238"/>
      <c r="Y31" s="253"/>
      <c r="Z31" s="253"/>
      <c r="AA31" s="253"/>
      <c r="AB31" s="253"/>
      <c r="AC31" s="253"/>
      <c r="AD31" s="254"/>
      <c r="AE31" s="10"/>
      <c r="AF31" s="49"/>
      <c r="AG31" s="209"/>
      <c r="AH31" s="210"/>
      <c r="AI31" s="210"/>
      <c r="AJ31" s="210"/>
      <c r="AK31" s="210"/>
      <c r="AL31" s="210"/>
      <c r="AM31" s="210"/>
    </row>
    <row r="32" spans="1:39" s="4" customFormat="1" ht="30" customHeight="1" thickTop="1" x14ac:dyDescent="0.2">
      <c r="A32" s="10"/>
      <c r="B32" s="171"/>
      <c r="C32" s="247" t="s">
        <v>316</v>
      </c>
      <c r="D32" s="247"/>
      <c r="E32" s="248"/>
      <c r="F32" s="184"/>
      <c r="G32" s="185"/>
      <c r="H32" s="185"/>
      <c r="I32" s="185"/>
      <c r="J32" s="185"/>
      <c r="K32" s="185"/>
      <c r="L32" s="186"/>
      <c r="M32" s="197" t="s">
        <v>283</v>
      </c>
      <c r="N32" s="198"/>
      <c r="O32" s="198"/>
      <c r="P32" s="198"/>
      <c r="Q32" s="198"/>
      <c r="R32" s="198"/>
      <c r="S32" s="198"/>
      <c r="T32" s="199"/>
      <c r="U32" s="251"/>
      <c r="V32" s="251"/>
      <c r="W32" s="252"/>
      <c r="X32" s="252"/>
      <c r="Y32" s="230"/>
      <c r="Z32" s="230"/>
      <c r="AA32" s="230"/>
      <c r="AB32" s="230"/>
      <c r="AC32" s="230"/>
      <c r="AD32" s="231"/>
      <c r="AE32" s="10"/>
      <c r="AG32" s="210"/>
      <c r="AH32" s="210"/>
      <c r="AI32" s="210"/>
      <c r="AJ32" s="210"/>
      <c r="AK32" s="210"/>
      <c r="AL32" s="210"/>
      <c r="AM32" s="210"/>
    </row>
    <row r="33" spans="1:39" s="4" customFormat="1" ht="30" customHeight="1" x14ac:dyDescent="0.2">
      <c r="A33" s="10"/>
      <c r="B33" s="172"/>
      <c r="C33" s="249"/>
      <c r="D33" s="249"/>
      <c r="E33" s="250"/>
      <c r="F33" s="213"/>
      <c r="G33" s="214"/>
      <c r="H33" s="214"/>
      <c r="I33" s="214"/>
      <c r="J33" s="214"/>
      <c r="K33" s="214"/>
      <c r="L33" s="232"/>
      <c r="M33" s="234" t="s">
        <v>283</v>
      </c>
      <c r="N33" s="235"/>
      <c r="O33" s="235"/>
      <c r="P33" s="235"/>
      <c r="Q33" s="235"/>
      <c r="R33" s="235"/>
      <c r="S33" s="235"/>
      <c r="T33" s="236"/>
      <c r="U33" s="237"/>
      <c r="V33" s="237"/>
      <c r="W33" s="238"/>
      <c r="X33" s="238"/>
      <c r="Y33" s="253"/>
      <c r="Z33" s="253"/>
      <c r="AA33" s="253"/>
      <c r="AB33" s="253"/>
      <c r="AC33" s="253"/>
      <c r="AD33" s="254"/>
      <c r="AE33" s="10"/>
      <c r="AJ33" s="4">
        <v>1</v>
      </c>
    </row>
    <row r="34" spans="1:39" s="4" customFormat="1" ht="4.5" customHeight="1" x14ac:dyDescent="0.2">
      <c r="A34" s="10"/>
      <c r="B34" s="38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2"/>
      <c r="AB34" s="12"/>
      <c r="AC34" s="12"/>
      <c r="AD34" s="37"/>
      <c r="AE34" s="10"/>
      <c r="AK34" s="4">
        <v>5</v>
      </c>
      <c r="AL34" s="4">
        <v>7</v>
      </c>
      <c r="AM34" s="4" t="s">
        <v>148</v>
      </c>
    </row>
    <row r="35" spans="1:39" s="4" customFormat="1" ht="19.5" customHeight="1" x14ac:dyDescent="0.2">
      <c r="A35" s="10"/>
      <c r="B35" s="38" t="s">
        <v>284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6"/>
      <c r="AB35" s="16"/>
      <c r="AC35" s="16"/>
      <c r="AD35" s="39"/>
      <c r="AJ35" s="4" t="s">
        <v>141</v>
      </c>
    </row>
    <row r="36" spans="1:39" s="4" customFormat="1" ht="17.25" customHeight="1" x14ac:dyDescent="0.2">
      <c r="A36" s="2"/>
      <c r="B36" s="267" t="s">
        <v>16</v>
      </c>
      <c r="C36" s="142"/>
      <c r="D36" s="143"/>
      <c r="E36" s="85"/>
      <c r="F36" s="85"/>
      <c r="G36" s="85"/>
      <c r="H36" s="85"/>
      <c r="I36" s="85"/>
      <c r="J36" s="191" t="s">
        <v>100</v>
      </c>
      <c r="K36" s="191"/>
      <c r="L36" s="191"/>
      <c r="M36" s="224"/>
      <c r="N36" s="225" t="s">
        <v>146</v>
      </c>
      <c r="O36" s="246"/>
      <c r="P36" s="24"/>
      <c r="Q36" s="141" t="s">
        <v>16</v>
      </c>
      <c r="R36" s="142"/>
      <c r="S36" s="143"/>
      <c r="T36" s="85"/>
      <c r="U36" s="85"/>
      <c r="V36" s="85"/>
      <c r="W36" s="85"/>
      <c r="X36" s="85"/>
      <c r="Y36" s="191" t="s">
        <v>100</v>
      </c>
      <c r="Z36" s="191"/>
      <c r="AA36" s="191"/>
      <c r="AB36" s="224"/>
      <c r="AC36" s="225" t="s">
        <v>146</v>
      </c>
      <c r="AD36" s="226"/>
      <c r="AJ36" s="4" t="s">
        <v>142</v>
      </c>
    </row>
    <row r="37" spans="1:39" s="4" customFormat="1" ht="30" customHeight="1" x14ac:dyDescent="0.2">
      <c r="A37" s="2"/>
      <c r="B37" s="227" t="s">
        <v>2</v>
      </c>
      <c r="C37" s="228"/>
      <c r="D37" s="213" t="s">
        <v>301</v>
      </c>
      <c r="E37" s="214"/>
      <c r="F37" s="214"/>
      <c r="G37" s="214"/>
      <c r="H37" s="214"/>
      <c r="I37" s="214"/>
      <c r="J37" s="215">
        <v>123456789</v>
      </c>
      <c r="K37" s="215"/>
      <c r="L37" s="215"/>
      <c r="M37" s="216"/>
      <c r="N37" s="217"/>
      <c r="O37" s="229"/>
      <c r="P37" s="24"/>
      <c r="Q37" s="266" t="s">
        <v>2</v>
      </c>
      <c r="R37" s="228"/>
      <c r="S37" s="213"/>
      <c r="T37" s="214"/>
      <c r="U37" s="214"/>
      <c r="V37" s="214"/>
      <c r="W37" s="214"/>
      <c r="X37" s="214"/>
      <c r="Y37" s="215"/>
      <c r="Z37" s="215"/>
      <c r="AA37" s="215"/>
      <c r="AB37" s="216"/>
      <c r="AC37" s="217"/>
      <c r="AD37" s="218"/>
      <c r="AJ37" s="4" t="s">
        <v>143</v>
      </c>
    </row>
    <row r="38" spans="1:39" s="4" customFormat="1" ht="6" customHeight="1" x14ac:dyDescent="0.2">
      <c r="A38" s="16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2"/>
      <c r="AJ38" s="4" t="s">
        <v>144</v>
      </c>
    </row>
    <row r="39" spans="1:39" ht="15" customHeight="1" x14ac:dyDescent="0.2">
      <c r="A39" s="2"/>
      <c r="B39" s="38" t="s">
        <v>285</v>
      </c>
      <c r="C39" s="23"/>
      <c r="D39" s="31"/>
      <c r="E39" s="31"/>
      <c r="F39" s="31"/>
      <c r="G39" s="31"/>
      <c r="H39" s="31"/>
      <c r="I39" s="31"/>
      <c r="J39" s="31"/>
      <c r="K39" s="31"/>
      <c r="L39" s="32"/>
      <c r="M39" s="32"/>
      <c r="N39" s="32"/>
      <c r="O39" s="32"/>
      <c r="P39" s="32"/>
      <c r="Q39" s="32"/>
      <c r="R39" s="14"/>
      <c r="S39" s="14"/>
      <c r="T39" s="14"/>
      <c r="U39" s="14"/>
      <c r="V39" s="14"/>
      <c r="W39" s="14"/>
      <c r="X39" s="14"/>
      <c r="Y39" s="14"/>
      <c r="Z39" s="14"/>
      <c r="AA39" s="16"/>
      <c r="AB39" s="24"/>
      <c r="AC39" s="24"/>
      <c r="AD39" s="43"/>
    </row>
    <row r="40" spans="1:39" ht="32.25" customHeight="1" x14ac:dyDescent="0.2">
      <c r="A40" s="2"/>
      <c r="B40" s="222" t="s">
        <v>2</v>
      </c>
      <c r="C40" s="223"/>
      <c r="D40" s="219" t="s">
        <v>302</v>
      </c>
      <c r="E40" s="220"/>
      <c r="F40" s="220"/>
      <c r="G40" s="220"/>
      <c r="H40" s="220"/>
      <c r="I40" s="221"/>
      <c r="J40" s="219" t="s">
        <v>303</v>
      </c>
      <c r="K40" s="220"/>
      <c r="L40" s="220"/>
      <c r="M40" s="220"/>
      <c r="N40" s="220"/>
      <c r="O40" s="221"/>
      <c r="P40" s="219" t="s">
        <v>304</v>
      </c>
      <c r="Q40" s="220"/>
      <c r="R40" s="220"/>
      <c r="S40" s="220"/>
      <c r="T40" s="220"/>
      <c r="U40" s="221"/>
      <c r="V40" s="51"/>
      <c r="W40" s="30"/>
      <c r="X40" s="70" t="s">
        <v>294</v>
      </c>
      <c r="Y40" s="71"/>
      <c r="Z40" s="71"/>
      <c r="AA40" s="71"/>
      <c r="AB40" s="72"/>
      <c r="AC40" s="73"/>
      <c r="AD40" s="44" t="s">
        <v>295</v>
      </c>
    </row>
    <row r="41" spans="1:39" ht="8.25" customHeight="1" x14ac:dyDescent="0.2">
      <c r="B41" s="4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30"/>
      <c r="V41" s="30"/>
      <c r="W41" s="30"/>
      <c r="X41" s="30"/>
      <c r="Y41" s="24"/>
      <c r="Z41" s="24"/>
      <c r="AA41" s="24"/>
      <c r="AB41" s="24"/>
      <c r="AC41" s="24"/>
      <c r="AD41" s="43"/>
    </row>
    <row r="42" spans="1:39" ht="18" customHeight="1" x14ac:dyDescent="0.2">
      <c r="B42" s="46" t="s">
        <v>17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30"/>
      <c r="X42" s="30"/>
      <c r="Y42" s="24"/>
      <c r="Z42" s="24"/>
      <c r="AA42" s="24"/>
      <c r="AB42" s="16"/>
      <c r="AC42" s="16"/>
      <c r="AD42" s="39"/>
    </row>
    <row r="43" spans="1:39" ht="14.25" customHeight="1" x14ac:dyDescent="0.2">
      <c r="B43" s="211" t="s">
        <v>307</v>
      </c>
      <c r="C43" s="212"/>
      <c r="D43" s="83">
        <v>6</v>
      </c>
      <c r="E43" s="83"/>
      <c r="F43" s="8" t="s">
        <v>9</v>
      </c>
      <c r="G43" s="83">
        <v>4</v>
      </c>
      <c r="H43" s="83"/>
      <c r="I43" s="8" t="s">
        <v>4</v>
      </c>
      <c r="J43" s="83">
        <v>6</v>
      </c>
      <c r="K43" s="83"/>
      <c r="L43" s="8" t="s">
        <v>5</v>
      </c>
      <c r="M43" s="14"/>
      <c r="N43" s="24"/>
      <c r="O43" s="24"/>
      <c r="P43" s="24"/>
      <c r="Q43" s="24"/>
      <c r="R43" s="24"/>
      <c r="S43" s="24"/>
      <c r="T43" s="24"/>
      <c r="U43" s="30"/>
      <c r="V43" s="30"/>
      <c r="W43" s="14"/>
      <c r="X43" s="14"/>
      <c r="Y43" s="14"/>
      <c r="Z43" s="14"/>
      <c r="AA43" s="12"/>
      <c r="AB43" s="12"/>
      <c r="AC43" s="12"/>
      <c r="AD43" s="39"/>
    </row>
    <row r="44" spans="1:39" ht="28.5" customHeight="1" thickBot="1" x14ac:dyDescent="0.25">
      <c r="B44" s="38"/>
      <c r="C44" s="80" t="str">
        <f>H4</f>
        <v>東京高等学校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1" t="s">
        <v>6</v>
      </c>
      <c r="S44" s="81"/>
      <c r="T44" s="81"/>
      <c r="U44" s="82" t="s">
        <v>305</v>
      </c>
      <c r="V44" s="82"/>
      <c r="W44" s="82"/>
      <c r="X44" s="82"/>
      <c r="Y44" s="82"/>
      <c r="Z44" s="82"/>
      <c r="AA44" s="82"/>
      <c r="AB44" s="82"/>
      <c r="AC44" s="16"/>
      <c r="AD44" s="43"/>
    </row>
    <row r="45" spans="1:39" ht="7.5" customHeight="1" thickTop="1" x14ac:dyDescent="0.2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8"/>
      <c r="V45" s="48"/>
      <c r="W45" s="48"/>
      <c r="X45" s="48"/>
      <c r="Y45" s="47"/>
      <c r="Z45" s="47"/>
      <c r="AA45" s="47"/>
      <c r="AB45" s="47"/>
      <c r="AC45" s="47"/>
      <c r="AD45" s="47"/>
    </row>
    <row r="46" spans="1:39" x14ac:dyDescent="0.2">
      <c r="B46" s="25" t="s">
        <v>77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7"/>
      <c r="V46" s="27"/>
      <c r="W46" s="27"/>
      <c r="X46" s="27"/>
      <c r="Y46" s="26"/>
      <c r="Z46" s="26"/>
      <c r="AA46" s="26"/>
      <c r="AB46" s="26"/>
      <c r="AC46" s="26"/>
      <c r="AD46" s="28"/>
      <c r="AE46" s="10"/>
      <c r="AJ46" s="1">
        <v>10000</v>
      </c>
    </row>
    <row r="47" spans="1:39" x14ac:dyDescent="0.2">
      <c r="B47" s="29" t="s">
        <v>78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30"/>
      <c r="V47" s="30"/>
      <c r="W47" s="30"/>
      <c r="X47" s="30"/>
      <c r="Y47" s="24"/>
      <c r="Z47" s="24"/>
      <c r="AA47" s="24"/>
      <c r="AB47" s="24"/>
      <c r="AC47" s="24"/>
      <c r="AD47" s="16"/>
      <c r="AE47" s="2"/>
      <c r="AJ47" s="1">
        <v>3000</v>
      </c>
    </row>
    <row r="48" spans="1:39" ht="13.8" thickBot="1" x14ac:dyDescent="0.25">
      <c r="AD48" s="2"/>
      <c r="AE48" s="2"/>
      <c r="AJ48" s="1">
        <v>10000</v>
      </c>
    </row>
    <row r="49" spans="2:36" ht="20.25" customHeight="1" x14ac:dyDescent="0.2">
      <c r="B49" s="74" t="s">
        <v>286</v>
      </c>
      <c r="C49" s="75"/>
      <c r="D49" s="75"/>
      <c r="E49" s="75"/>
      <c r="F49" s="75"/>
      <c r="G49" s="76"/>
      <c r="I49" s="74" t="s">
        <v>287</v>
      </c>
      <c r="J49" s="75"/>
      <c r="K49" s="75"/>
      <c r="L49" s="75"/>
      <c r="M49" s="75"/>
      <c r="N49" s="76"/>
      <c r="P49" s="74" t="s">
        <v>288</v>
      </c>
      <c r="Q49" s="75"/>
      <c r="R49" s="75"/>
      <c r="S49" s="75"/>
      <c r="T49" s="75"/>
      <c r="U49" s="76"/>
      <c r="W49" s="77" t="s">
        <v>289</v>
      </c>
      <c r="X49" s="78"/>
      <c r="Y49" s="78"/>
      <c r="Z49" s="78"/>
      <c r="AA49" s="78"/>
      <c r="AB49" s="78"/>
      <c r="AC49" s="78"/>
      <c r="AD49" s="79"/>
      <c r="AJ49" s="1">
        <v>5000</v>
      </c>
    </row>
    <row r="50" spans="2:36" ht="36.75" customHeight="1" thickBot="1" x14ac:dyDescent="0.25">
      <c r="B50" s="105">
        <v>35000</v>
      </c>
      <c r="C50" s="106"/>
      <c r="D50" s="106"/>
      <c r="E50" s="106"/>
      <c r="F50" s="106"/>
      <c r="G50" s="107"/>
      <c r="H50" s="33" t="s">
        <v>290</v>
      </c>
      <c r="I50" s="105">
        <v>7000</v>
      </c>
      <c r="J50" s="106"/>
      <c r="K50" s="106"/>
      <c r="L50" s="106"/>
      <c r="M50" s="106"/>
      <c r="N50" s="107"/>
      <c r="O50" s="33" t="s">
        <v>291</v>
      </c>
      <c r="P50" s="105">
        <f>IF(COUNTA(D37)=1,0,IF(COUNTA(D24:E31)&gt;=3,AJ48,AJ49))</f>
        <v>0</v>
      </c>
      <c r="Q50" s="106"/>
      <c r="R50" s="106"/>
      <c r="S50" s="106"/>
      <c r="T50" s="106"/>
      <c r="U50" s="107"/>
      <c r="V50" s="34" t="s">
        <v>292</v>
      </c>
      <c r="W50" s="108">
        <f>SUM(B50,I50,P50)</f>
        <v>42000</v>
      </c>
      <c r="X50" s="109"/>
      <c r="Y50" s="109"/>
      <c r="Z50" s="109"/>
      <c r="AA50" s="109"/>
      <c r="AB50" s="109"/>
      <c r="AC50" s="109"/>
      <c r="AD50" s="110"/>
    </row>
    <row r="62" spans="2:36" hidden="1" x14ac:dyDescent="0.2"/>
    <row r="63" spans="2:36" hidden="1" x14ac:dyDescent="0.2">
      <c r="B63" s="6" t="s">
        <v>255</v>
      </c>
      <c r="C63" s="1" t="s">
        <v>30</v>
      </c>
      <c r="D63" s="1" t="s">
        <v>150</v>
      </c>
      <c r="G63" s="1" t="s">
        <v>151</v>
      </c>
      <c r="J63" s="1" t="s">
        <v>256</v>
      </c>
    </row>
    <row r="64" spans="2:36" hidden="1" x14ac:dyDescent="0.2">
      <c r="B64" s="6" t="s">
        <v>257</v>
      </c>
      <c r="C64" s="1" t="s">
        <v>31</v>
      </c>
      <c r="D64" s="1" t="s">
        <v>152</v>
      </c>
      <c r="F64" s="1" t="s">
        <v>18</v>
      </c>
      <c r="G64" s="1" t="s">
        <v>153</v>
      </c>
      <c r="J64" s="1" t="s">
        <v>121</v>
      </c>
    </row>
    <row r="65" spans="2:10" hidden="1" x14ac:dyDescent="0.2">
      <c r="B65" s="6" t="s">
        <v>258</v>
      </c>
      <c r="C65" s="1" t="s">
        <v>32</v>
      </c>
      <c r="D65" s="1" t="s">
        <v>154</v>
      </c>
      <c r="F65" s="1" t="s">
        <v>18</v>
      </c>
      <c r="G65" s="1" t="s">
        <v>155</v>
      </c>
      <c r="J65" s="1" t="s">
        <v>122</v>
      </c>
    </row>
    <row r="66" spans="2:10" hidden="1" x14ac:dyDescent="0.2">
      <c r="B66" s="6" t="s">
        <v>259</v>
      </c>
      <c r="C66" s="1" t="s">
        <v>33</v>
      </c>
      <c r="D66" s="1" t="s">
        <v>156</v>
      </c>
      <c r="F66" s="1" t="s">
        <v>18</v>
      </c>
      <c r="G66" s="1" t="s">
        <v>157</v>
      </c>
      <c r="J66" s="1" t="s">
        <v>123</v>
      </c>
    </row>
    <row r="67" spans="2:10" hidden="1" x14ac:dyDescent="0.2">
      <c r="B67" s="6" t="s">
        <v>260</v>
      </c>
      <c r="C67" s="1" t="s">
        <v>34</v>
      </c>
      <c r="D67" s="1" t="s">
        <v>158</v>
      </c>
      <c r="F67" s="1" t="s">
        <v>18</v>
      </c>
      <c r="G67" s="1" t="s">
        <v>159</v>
      </c>
    </row>
    <row r="68" spans="2:10" hidden="1" x14ac:dyDescent="0.2">
      <c r="B68" s="6" t="s">
        <v>261</v>
      </c>
      <c r="C68" s="1" t="s">
        <v>35</v>
      </c>
      <c r="D68" s="1" t="s">
        <v>160</v>
      </c>
      <c r="F68" s="1" t="s">
        <v>18</v>
      </c>
      <c r="G68" s="1" t="s">
        <v>161</v>
      </c>
    </row>
    <row r="69" spans="2:10" hidden="1" x14ac:dyDescent="0.2">
      <c r="B69" s="6" t="s">
        <v>262</v>
      </c>
      <c r="C69" s="1" t="s">
        <v>36</v>
      </c>
      <c r="D69" s="1" t="s">
        <v>162</v>
      </c>
      <c r="F69" s="1" t="s">
        <v>18</v>
      </c>
      <c r="G69" s="1" t="s">
        <v>163</v>
      </c>
    </row>
    <row r="70" spans="2:10" hidden="1" x14ac:dyDescent="0.2">
      <c r="B70" s="6" t="s">
        <v>263</v>
      </c>
      <c r="C70" s="1" t="s">
        <v>37</v>
      </c>
      <c r="D70" s="1" t="s">
        <v>164</v>
      </c>
      <c r="F70" s="1" t="s">
        <v>18</v>
      </c>
      <c r="G70" s="1" t="s">
        <v>165</v>
      </c>
    </row>
    <row r="71" spans="2:10" hidden="1" x14ac:dyDescent="0.2">
      <c r="B71" s="6" t="s">
        <v>264</v>
      </c>
      <c r="C71" s="1" t="s">
        <v>38</v>
      </c>
      <c r="D71" s="1" t="s">
        <v>166</v>
      </c>
      <c r="F71" s="1" t="s">
        <v>18</v>
      </c>
      <c r="G71" s="1" t="s">
        <v>167</v>
      </c>
    </row>
    <row r="72" spans="2:10" hidden="1" x14ac:dyDescent="0.2">
      <c r="B72" s="1">
        <v>10</v>
      </c>
      <c r="C72" s="1" t="s">
        <v>39</v>
      </c>
      <c r="D72" s="1" t="s">
        <v>168</v>
      </c>
      <c r="F72" s="1" t="s">
        <v>18</v>
      </c>
      <c r="G72" s="1" t="s">
        <v>169</v>
      </c>
    </row>
    <row r="73" spans="2:10" hidden="1" x14ac:dyDescent="0.2">
      <c r="B73" s="1">
        <v>11</v>
      </c>
      <c r="C73" s="1" t="s">
        <v>40</v>
      </c>
      <c r="D73" s="1" t="s">
        <v>170</v>
      </c>
      <c r="F73" s="1" t="s">
        <v>18</v>
      </c>
      <c r="G73" s="1" t="s">
        <v>171</v>
      </c>
    </row>
    <row r="74" spans="2:10" hidden="1" x14ac:dyDescent="0.2">
      <c r="B74" s="1">
        <v>12</v>
      </c>
      <c r="C74" s="1" t="s">
        <v>41</v>
      </c>
      <c r="D74" s="1" t="s">
        <v>172</v>
      </c>
      <c r="F74" s="1" t="s">
        <v>18</v>
      </c>
      <c r="G74" s="1" t="s">
        <v>173</v>
      </c>
    </row>
    <row r="75" spans="2:10" hidden="1" x14ac:dyDescent="0.2">
      <c r="B75" s="1">
        <v>13</v>
      </c>
      <c r="C75" s="1" t="s">
        <v>42</v>
      </c>
      <c r="D75" s="1" t="s">
        <v>174</v>
      </c>
      <c r="F75" s="1" t="s">
        <v>19</v>
      </c>
      <c r="G75" s="1" t="s">
        <v>175</v>
      </c>
    </row>
    <row r="76" spans="2:10" hidden="1" x14ac:dyDescent="0.2">
      <c r="B76" s="1">
        <v>14</v>
      </c>
      <c r="C76" s="1" t="s">
        <v>43</v>
      </c>
      <c r="D76" s="1" t="s">
        <v>176</v>
      </c>
      <c r="F76" s="1" t="s">
        <v>18</v>
      </c>
      <c r="G76" s="1" t="s">
        <v>177</v>
      </c>
    </row>
    <row r="77" spans="2:10" hidden="1" x14ac:dyDescent="0.2">
      <c r="B77" s="1">
        <v>15</v>
      </c>
      <c r="C77" s="1" t="s">
        <v>44</v>
      </c>
      <c r="D77" s="1" t="s">
        <v>178</v>
      </c>
      <c r="F77" s="1" t="s">
        <v>18</v>
      </c>
      <c r="G77" s="1" t="s">
        <v>179</v>
      </c>
    </row>
    <row r="78" spans="2:10" hidden="1" x14ac:dyDescent="0.2">
      <c r="B78" s="1">
        <v>16</v>
      </c>
      <c r="C78" s="1" t="s">
        <v>45</v>
      </c>
      <c r="D78" s="1" t="s">
        <v>180</v>
      </c>
      <c r="F78" s="1" t="s">
        <v>18</v>
      </c>
      <c r="G78" s="1" t="s">
        <v>181</v>
      </c>
    </row>
    <row r="79" spans="2:10" hidden="1" x14ac:dyDescent="0.2">
      <c r="B79" s="1">
        <v>17</v>
      </c>
      <c r="C79" s="1" t="s">
        <v>46</v>
      </c>
      <c r="D79" s="1" t="s">
        <v>182</v>
      </c>
      <c r="F79" s="1" t="s">
        <v>18</v>
      </c>
      <c r="G79" s="1" t="s">
        <v>183</v>
      </c>
    </row>
    <row r="80" spans="2:10" hidden="1" x14ac:dyDescent="0.2">
      <c r="B80" s="1">
        <v>18</v>
      </c>
      <c r="C80" s="1" t="s">
        <v>47</v>
      </c>
      <c r="D80" s="1" t="s">
        <v>184</v>
      </c>
      <c r="F80" s="1" t="s">
        <v>18</v>
      </c>
      <c r="G80" s="1" t="s">
        <v>185</v>
      </c>
    </row>
    <row r="81" spans="2:7" hidden="1" x14ac:dyDescent="0.2">
      <c r="B81" s="1">
        <v>19</v>
      </c>
      <c r="C81" s="1" t="s">
        <v>48</v>
      </c>
      <c r="D81" s="1" t="s">
        <v>186</v>
      </c>
      <c r="F81" s="1" t="s">
        <v>18</v>
      </c>
      <c r="G81" s="1" t="s">
        <v>187</v>
      </c>
    </row>
    <row r="82" spans="2:7" hidden="1" x14ac:dyDescent="0.2">
      <c r="B82" s="1">
        <v>20</v>
      </c>
      <c r="C82" s="1" t="s">
        <v>49</v>
      </c>
      <c r="D82" s="1" t="s">
        <v>188</v>
      </c>
      <c r="F82" s="1" t="s">
        <v>18</v>
      </c>
      <c r="G82" s="1" t="s">
        <v>189</v>
      </c>
    </row>
    <row r="83" spans="2:7" hidden="1" x14ac:dyDescent="0.2">
      <c r="B83" s="1">
        <v>21</v>
      </c>
      <c r="C83" s="1" t="s">
        <v>50</v>
      </c>
      <c r="D83" s="1" t="s">
        <v>190</v>
      </c>
      <c r="F83" s="1" t="s">
        <v>18</v>
      </c>
      <c r="G83" s="1" t="s">
        <v>191</v>
      </c>
    </row>
    <row r="84" spans="2:7" hidden="1" x14ac:dyDescent="0.2">
      <c r="B84" s="1">
        <v>22</v>
      </c>
      <c r="C84" s="1" t="s">
        <v>51</v>
      </c>
      <c r="D84" s="1" t="s">
        <v>192</v>
      </c>
      <c r="F84" s="1" t="s">
        <v>18</v>
      </c>
      <c r="G84" s="1" t="s">
        <v>193</v>
      </c>
    </row>
    <row r="85" spans="2:7" hidden="1" x14ac:dyDescent="0.2">
      <c r="B85" s="1">
        <v>23</v>
      </c>
      <c r="C85" s="1" t="s">
        <v>52</v>
      </c>
      <c r="D85" s="1" t="s">
        <v>194</v>
      </c>
      <c r="F85" s="1" t="s">
        <v>18</v>
      </c>
      <c r="G85" s="1" t="s">
        <v>195</v>
      </c>
    </row>
    <row r="86" spans="2:7" hidden="1" x14ac:dyDescent="0.2">
      <c r="B86" s="1">
        <v>24</v>
      </c>
      <c r="C86" s="1" t="s">
        <v>53</v>
      </c>
      <c r="D86" s="1" t="s">
        <v>196</v>
      </c>
      <c r="F86" s="1" t="s">
        <v>18</v>
      </c>
      <c r="G86" s="1" t="s">
        <v>197</v>
      </c>
    </row>
    <row r="87" spans="2:7" hidden="1" x14ac:dyDescent="0.2">
      <c r="B87" s="1">
        <v>25</v>
      </c>
      <c r="C87" s="1" t="s">
        <v>54</v>
      </c>
      <c r="D87" s="1" t="s">
        <v>198</v>
      </c>
      <c r="F87" s="1" t="s">
        <v>18</v>
      </c>
      <c r="G87" s="1" t="s">
        <v>199</v>
      </c>
    </row>
    <row r="88" spans="2:7" hidden="1" x14ac:dyDescent="0.2">
      <c r="B88" s="1">
        <v>26</v>
      </c>
      <c r="C88" s="1" t="s">
        <v>55</v>
      </c>
      <c r="D88" s="1" t="s">
        <v>200</v>
      </c>
      <c r="F88" s="1" t="s">
        <v>20</v>
      </c>
      <c r="G88" s="1" t="s">
        <v>201</v>
      </c>
    </row>
    <row r="89" spans="2:7" hidden="1" x14ac:dyDescent="0.2">
      <c r="B89" s="1">
        <v>27</v>
      </c>
      <c r="C89" s="1" t="s">
        <v>56</v>
      </c>
      <c r="D89" s="1" t="s">
        <v>202</v>
      </c>
      <c r="F89" s="1" t="s">
        <v>20</v>
      </c>
      <c r="G89" s="1" t="s">
        <v>203</v>
      </c>
    </row>
    <row r="90" spans="2:7" hidden="1" x14ac:dyDescent="0.2">
      <c r="B90" s="1">
        <v>28</v>
      </c>
      <c r="C90" s="1" t="s">
        <v>57</v>
      </c>
      <c r="D90" s="1" t="s">
        <v>204</v>
      </c>
      <c r="F90" s="1" t="s">
        <v>18</v>
      </c>
      <c r="G90" s="1" t="s">
        <v>205</v>
      </c>
    </row>
    <row r="91" spans="2:7" hidden="1" x14ac:dyDescent="0.2">
      <c r="B91" s="1">
        <v>29</v>
      </c>
      <c r="C91" s="1" t="s">
        <v>58</v>
      </c>
      <c r="D91" s="1" t="s">
        <v>206</v>
      </c>
      <c r="F91" s="1" t="s">
        <v>18</v>
      </c>
      <c r="G91" s="1" t="s">
        <v>207</v>
      </c>
    </row>
    <row r="92" spans="2:7" hidden="1" x14ac:dyDescent="0.2">
      <c r="B92" s="1">
        <v>30</v>
      </c>
      <c r="C92" s="1" t="s">
        <v>59</v>
      </c>
      <c r="D92" s="1" t="s">
        <v>208</v>
      </c>
      <c r="F92" s="1" t="s">
        <v>18</v>
      </c>
      <c r="G92" s="1" t="s">
        <v>209</v>
      </c>
    </row>
    <row r="93" spans="2:7" hidden="1" x14ac:dyDescent="0.2">
      <c r="B93" s="1">
        <v>31</v>
      </c>
      <c r="C93" s="1" t="s">
        <v>60</v>
      </c>
      <c r="D93" s="1" t="s">
        <v>210</v>
      </c>
      <c r="F93" s="1" t="s">
        <v>18</v>
      </c>
      <c r="G93" s="1" t="s">
        <v>211</v>
      </c>
    </row>
    <row r="94" spans="2:7" hidden="1" x14ac:dyDescent="0.2">
      <c r="B94" s="1">
        <v>32</v>
      </c>
      <c r="C94" s="1" t="s">
        <v>61</v>
      </c>
      <c r="D94" s="1" t="s">
        <v>212</v>
      </c>
      <c r="F94" s="1" t="s">
        <v>18</v>
      </c>
      <c r="G94" s="1" t="s">
        <v>213</v>
      </c>
    </row>
    <row r="95" spans="2:7" hidden="1" x14ac:dyDescent="0.2">
      <c r="B95" s="1">
        <v>33</v>
      </c>
      <c r="C95" s="1" t="s">
        <v>62</v>
      </c>
      <c r="D95" s="1" t="s">
        <v>214</v>
      </c>
      <c r="F95" s="1" t="s">
        <v>18</v>
      </c>
      <c r="G95" s="1" t="s">
        <v>215</v>
      </c>
    </row>
    <row r="96" spans="2:7" hidden="1" x14ac:dyDescent="0.2">
      <c r="B96" s="1">
        <v>34</v>
      </c>
      <c r="C96" s="1" t="s">
        <v>63</v>
      </c>
      <c r="D96" s="1" t="s">
        <v>216</v>
      </c>
      <c r="F96" s="1" t="s">
        <v>18</v>
      </c>
      <c r="G96" s="1" t="s">
        <v>217</v>
      </c>
    </row>
    <row r="97" spans="2:7" hidden="1" x14ac:dyDescent="0.2">
      <c r="B97" s="1">
        <v>35</v>
      </c>
      <c r="C97" s="1" t="s">
        <v>64</v>
      </c>
      <c r="D97" s="1" t="s">
        <v>218</v>
      </c>
      <c r="F97" s="1" t="s">
        <v>18</v>
      </c>
      <c r="G97" s="1" t="s">
        <v>219</v>
      </c>
    </row>
    <row r="98" spans="2:7" hidden="1" x14ac:dyDescent="0.2">
      <c r="B98" s="1">
        <v>36</v>
      </c>
      <c r="C98" s="1" t="s">
        <v>65</v>
      </c>
      <c r="D98" s="1" t="s">
        <v>220</v>
      </c>
      <c r="F98" s="1" t="s">
        <v>18</v>
      </c>
      <c r="G98" s="1" t="s">
        <v>221</v>
      </c>
    </row>
    <row r="99" spans="2:7" hidden="1" x14ac:dyDescent="0.2">
      <c r="B99" s="1">
        <v>37</v>
      </c>
      <c r="C99" s="1" t="s">
        <v>66</v>
      </c>
      <c r="D99" s="1" t="s">
        <v>222</v>
      </c>
      <c r="F99" s="1" t="s">
        <v>18</v>
      </c>
      <c r="G99" s="1" t="s">
        <v>223</v>
      </c>
    </row>
    <row r="100" spans="2:7" hidden="1" x14ac:dyDescent="0.2">
      <c r="B100" s="1">
        <v>38</v>
      </c>
      <c r="C100" s="1" t="s">
        <v>67</v>
      </c>
      <c r="D100" s="1" t="s">
        <v>224</v>
      </c>
      <c r="F100" s="1" t="s">
        <v>18</v>
      </c>
      <c r="G100" s="1" t="s">
        <v>225</v>
      </c>
    </row>
    <row r="101" spans="2:7" hidden="1" x14ac:dyDescent="0.2">
      <c r="B101" s="1">
        <v>39</v>
      </c>
      <c r="C101" s="1" t="s">
        <v>68</v>
      </c>
      <c r="D101" s="1" t="s">
        <v>226</v>
      </c>
      <c r="F101" s="1" t="s">
        <v>18</v>
      </c>
      <c r="G101" s="1" t="s">
        <v>227</v>
      </c>
    </row>
    <row r="102" spans="2:7" hidden="1" x14ac:dyDescent="0.2">
      <c r="B102" s="1">
        <v>40</v>
      </c>
      <c r="C102" s="1" t="s">
        <v>69</v>
      </c>
      <c r="D102" s="1" t="s">
        <v>228</v>
      </c>
      <c r="F102" s="1" t="s">
        <v>18</v>
      </c>
      <c r="G102" s="1" t="s">
        <v>229</v>
      </c>
    </row>
    <row r="103" spans="2:7" hidden="1" x14ac:dyDescent="0.2">
      <c r="B103" s="1">
        <v>41</v>
      </c>
      <c r="C103" s="1" t="s">
        <v>70</v>
      </c>
      <c r="D103" s="1" t="s">
        <v>230</v>
      </c>
      <c r="F103" s="1" t="s">
        <v>18</v>
      </c>
      <c r="G103" s="1" t="s">
        <v>231</v>
      </c>
    </row>
    <row r="104" spans="2:7" hidden="1" x14ac:dyDescent="0.2">
      <c r="B104" s="1">
        <v>42</v>
      </c>
      <c r="C104" s="1" t="s">
        <v>71</v>
      </c>
      <c r="D104" s="1" t="s">
        <v>232</v>
      </c>
      <c r="F104" s="1" t="s">
        <v>18</v>
      </c>
      <c r="G104" s="1" t="s">
        <v>233</v>
      </c>
    </row>
    <row r="105" spans="2:7" hidden="1" x14ac:dyDescent="0.2">
      <c r="B105" s="1">
        <v>43</v>
      </c>
      <c r="C105" s="1" t="s">
        <v>72</v>
      </c>
      <c r="D105" s="1" t="s">
        <v>234</v>
      </c>
      <c r="F105" s="1" t="s">
        <v>18</v>
      </c>
      <c r="G105" s="1" t="s">
        <v>235</v>
      </c>
    </row>
    <row r="106" spans="2:7" hidden="1" x14ac:dyDescent="0.2">
      <c r="B106" s="1">
        <v>44</v>
      </c>
      <c r="C106" s="1" t="s">
        <v>73</v>
      </c>
      <c r="D106" s="1" t="s">
        <v>236</v>
      </c>
      <c r="F106" s="1" t="s">
        <v>18</v>
      </c>
      <c r="G106" s="1" t="s">
        <v>237</v>
      </c>
    </row>
    <row r="107" spans="2:7" hidden="1" x14ac:dyDescent="0.2">
      <c r="B107" s="1">
        <v>45</v>
      </c>
      <c r="C107" s="1" t="s">
        <v>74</v>
      </c>
      <c r="D107" s="1" t="s">
        <v>238</v>
      </c>
      <c r="F107" s="1" t="s">
        <v>18</v>
      </c>
      <c r="G107" s="1" t="s">
        <v>239</v>
      </c>
    </row>
    <row r="108" spans="2:7" hidden="1" x14ac:dyDescent="0.2">
      <c r="B108" s="1">
        <v>46</v>
      </c>
      <c r="C108" s="1" t="s">
        <v>75</v>
      </c>
      <c r="D108" s="1" t="s">
        <v>240</v>
      </c>
      <c r="F108" s="1" t="s">
        <v>18</v>
      </c>
      <c r="G108" s="1" t="s">
        <v>241</v>
      </c>
    </row>
    <row r="109" spans="2:7" hidden="1" x14ac:dyDescent="0.2">
      <c r="B109" s="1">
        <v>47</v>
      </c>
      <c r="C109" s="1" t="s">
        <v>76</v>
      </c>
      <c r="D109" s="1" t="s">
        <v>242</v>
      </c>
      <c r="F109" s="1" t="s">
        <v>18</v>
      </c>
      <c r="G109" s="1" t="s">
        <v>243</v>
      </c>
    </row>
    <row r="110" spans="2:7" hidden="1" x14ac:dyDescent="0.2"/>
    <row r="111" spans="2:7" hidden="1" x14ac:dyDescent="0.2"/>
    <row r="112" spans="2:7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</sheetData>
  <sheetProtection algorithmName="SHA-512" hashValue="W++fNey2c2ggtaK1AwYMJvd6fv1ewaXAwl9M2bIF4FQ+Oa6aQ5EQ2nU4y49Vfsq8DXLxTUGWXwKCtvkkvJiXLw==" saltValue="jWJ//Mbvet0gqGvdqBA1jw==" spinCount="100000" sheet="1" objects="1" selectLockedCells="1" selectUnlockedCells="1"/>
  <mergeCells count="179">
    <mergeCell ref="J43:K43"/>
    <mergeCell ref="Y33:AD33"/>
    <mergeCell ref="B36:C36"/>
    <mergeCell ref="D36:I36"/>
    <mergeCell ref="J36:M36"/>
    <mergeCell ref="M33:T33"/>
    <mergeCell ref="B17:B22"/>
    <mergeCell ref="C17:J17"/>
    <mergeCell ref="K17:N17"/>
    <mergeCell ref="O17:P17"/>
    <mergeCell ref="Q17:X17"/>
    <mergeCell ref="Y17:AD17"/>
    <mergeCell ref="C18:J19"/>
    <mergeCell ref="K18:N19"/>
    <mergeCell ref="O18:P19"/>
    <mergeCell ref="Q18:X19"/>
    <mergeCell ref="C21:J22"/>
    <mergeCell ref="K21:N22"/>
    <mergeCell ref="O21:P22"/>
    <mergeCell ref="D29:E29"/>
    <mergeCell ref="F29:L29"/>
    <mergeCell ref="M29:T29"/>
    <mergeCell ref="U29:V29"/>
    <mergeCell ref="K20:N20"/>
    <mergeCell ref="O20:P20"/>
    <mergeCell ref="Q20:X20"/>
    <mergeCell ref="Y20:AD20"/>
    <mergeCell ref="Q37:R37"/>
    <mergeCell ref="N36:O36"/>
    <mergeCell ref="Q36:R36"/>
    <mergeCell ref="C32:E33"/>
    <mergeCell ref="F32:L32"/>
    <mergeCell ref="M32:T32"/>
    <mergeCell ref="U32:V32"/>
    <mergeCell ref="W32:X32"/>
    <mergeCell ref="Y31:AD31"/>
    <mergeCell ref="D30:E30"/>
    <mergeCell ref="F30:L30"/>
    <mergeCell ref="M30:T30"/>
    <mergeCell ref="U30:V30"/>
    <mergeCell ref="W30:X30"/>
    <mergeCell ref="Y30:AD30"/>
    <mergeCell ref="U33:V33"/>
    <mergeCell ref="W33:X33"/>
    <mergeCell ref="AG31:AM32"/>
    <mergeCell ref="B43:C43"/>
    <mergeCell ref="D43:E43"/>
    <mergeCell ref="S37:X37"/>
    <mergeCell ref="Y37:AB37"/>
    <mergeCell ref="AC37:AD37"/>
    <mergeCell ref="D40:I40"/>
    <mergeCell ref="J40:O40"/>
    <mergeCell ref="P40:U40"/>
    <mergeCell ref="B40:C40"/>
    <mergeCell ref="S36:X36"/>
    <mergeCell ref="Y36:AB36"/>
    <mergeCell ref="AC36:AD36"/>
    <mergeCell ref="B37:C37"/>
    <mergeCell ref="D37:I37"/>
    <mergeCell ref="J37:M37"/>
    <mergeCell ref="N37:O37"/>
    <mergeCell ref="Y32:AD32"/>
    <mergeCell ref="F33:L33"/>
    <mergeCell ref="D31:E31"/>
    <mergeCell ref="F31:L31"/>
    <mergeCell ref="M31:T31"/>
    <mergeCell ref="U31:V31"/>
    <mergeCell ref="W31:X31"/>
    <mergeCell ref="W29:X29"/>
    <mergeCell ref="Y29:AD29"/>
    <mergeCell ref="D28:E28"/>
    <mergeCell ref="F28:L28"/>
    <mergeCell ref="M28:T28"/>
    <mergeCell ref="U28:V28"/>
    <mergeCell ref="W28:X28"/>
    <mergeCell ref="Y28:AD28"/>
    <mergeCell ref="D25:E25"/>
    <mergeCell ref="F25:L25"/>
    <mergeCell ref="M25:T25"/>
    <mergeCell ref="U25:V25"/>
    <mergeCell ref="W25:X25"/>
    <mergeCell ref="Y25:AD25"/>
    <mergeCell ref="D27:E27"/>
    <mergeCell ref="F27:L27"/>
    <mergeCell ref="M27:T27"/>
    <mergeCell ref="U27:V27"/>
    <mergeCell ref="W27:X27"/>
    <mergeCell ref="Y27:AD27"/>
    <mergeCell ref="D26:E26"/>
    <mergeCell ref="F26:L26"/>
    <mergeCell ref="M26:T26"/>
    <mergeCell ref="U26:V26"/>
    <mergeCell ref="W26:X26"/>
    <mergeCell ref="Y26:AD26"/>
    <mergeCell ref="Y15:AD16"/>
    <mergeCell ref="B23:B33"/>
    <mergeCell ref="D23:E23"/>
    <mergeCell ref="F23:L23"/>
    <mergeCell ref="M23:T23"/>
    <mergeCell ref="U23:V23"/>
    <mergeCell ref="W23:X23"/>
    <mergeCell ref="Y23:AD23"/>
    <mergeCell ref="D24:E24"/>
    <mergeCell ref="F24:L24"/>
    <mergeCell ref="B14:B16"/>
    <mergeCell ref="C14:J14"/>
    <mergeCell ref="K14:N14"/>
    <mergeCell ref="O14:P14"/>
    <mergeCell ref="Q14:X14"/>
    <mergeCell ref="Y14:AD14"/>
    <mergeCell ref="C15:J16"/>
    <mergeCell ref="K15:N16"/>
    <mergeCell ref="O15:P16"/>
    <mergeCell ref="Q15:X16"/>
    <mergeCell ref="M24:T24"/>
    <mergeCell ref="U24:V24"/>
    <mergeCell ref="W24:X24"/>
    <mergeCell ref="Y24:AD24"/>
    <mergeCell ref="B11:B13"/>
    <mergeCell ref="C11:J11"/>
    <mergeCell ref="K11:N11"/>
    <mergeCell ref="O11:P11"/>
    <mergeCell ref="Q11:AD11"/>
    <mergeCell ref="C12:J13"/>
    <mergeCell ref="K12:N13"/>
    <mergeCell ref="O12:P13"/>
    <mergeCell ref="Q12:AD13"/>
    <mergeCell ref="Q21:X22"/>
    <mergeCell ref="Y21:AD22"/>
    <mergeCell ref="Y18:AD19"/>
    <mergeCell ref="C20:J20"/>
    <mergeCell ref="B50:G50"/>
    <mergeCell ref="I50:N50"/>
    <mergeCell ref="P50:U50"/>
    <mergeCell ref="W50:AD50"/>
    <mergeCell ref="B6:E7"/>
    <mergeCell ref="F6:N6"/>
    <mergeCell ref="O6:AD6"/>
    <mergeCell ref="F7:N7"/>
    <mergeCell ref="O7:AD7"/>
    <mergeCell ref="B8:C8"/>
    <mergeCell ref="D8:H8"/>
    <mergeCell ref="I8:J8"/>
    <mergeCell ref="K8:O8"/>
    <mergeCell ref="P8:Q8"/>
    <mergeCell ref="R8:AD8"/>
    <mergeCell ref="B9:G9"/>
    <mergeCell ref="H9:I9"/>
    <mergeCell ref="K9:L9"/>
    <mergeCell ref="N9:O9"/>
    <mergeCell ref="Q9:R9"/>
    <mergeCell ref="T9:U9"/>
    <mergeCell ref="W9:X9"/>
    <mergeCell ref="Z9:AA9"/>
    <mergeCell ref="AC9:AD9"/>
    <mergeCell ref="B1:AD1"/>
    <mergeCell ref="E2:I2"/>
    <mergeCell ref="J2:Q2"/>
    <mergeCell ref="R2:V2"/>
    <mergeCell ref="W2:AD2"/>
    <mergeCell ref="B3:G3"/>
    <mergeCell ref="X40:AA40"/>
    <mergeCell ref="AB40:AC40"/>
    <mergeCell ref="B49:G49"/>
    <mergeCell ref="I49:N49"/>
    <mergeCell ref="P49:U49"/>
    <mergeCell ref="W49:AD49"/>
    <mergeCell ref="C44:Q44"/>
    <mergeCell ref="R44:T44"/>
    <mergeCell ref="U44:AB44"/>
    <mergeCell ref="G43:H43"/>
    <mergeCell ref="H3:X3"/>
    <mergeCell ref="Y3:AD3"/>
    <mergeCell ref="B4:G4"/>
    <mergeCell ref="H4:X4"/>
    <mergeCell ref="Y4:AD4"/>
    <mergeCell ref="B5:D5"/>
    <mergeCell ref="F5:I5"/>
    <mergeCell ref="J5:AD5"/>
  </mergeCells>
  <phoneticPr fontId="2"/>
  <dataValidations count="3">
    <dataValidation imeMode="hiragana" allowBlank="1" showInputMessage="1" showErrorMessage="1" sqref="S37 D37 D39:K39 D40 J40 P40 V40"/>
    <dataValidation imeMode="halfKatakana" allowBlank="1" showInputMessage="1" showErrorMessage="1" sqref="D36 S36"/>
    <dataValidation imeMode="halfAlpha" allowBlank="1" showInputMessage="1" showErrorMessage="1" sqref="Y37 J37 L39:Q39 D43:E43 G43:H43 J43:K43"/>
  </dataValidations>
  <hyperlinks>
    <hyperlink ref="R8" r:id="rId1"/>
  </hyperlinks>
  <printOptions horizontalCentered="1"/>
  <pageMargins left="0.59055118110236227" right="0.59055118110236227" top="0.59055118110236227" bottom="0.59055118110236227" header="0.31496062992125984" footer="0.31496062992125984"/>
  <pageSetup paperSize="9" scale="65" orientation="portrait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indexed="15"/>
    <pageSetUpPr fitToPage="1"/>
  </sheetPr>
  <dimension ref="A1:BR121"/>
  <sheetViews>
    <sheetView tabSelected="1" zoomScale="93" zoomScaleNormal="70" zoomScaleSheetLayoutView="48" workbookViewId="0">
      <selection activeCell="B1" sqref="B1:AD1"/>
    </sheetView>
  </sheetViews>
  <sheetFormatPr defaultColWidth="9" defaultRowHeight="13.2" x14ac:dyDescent="0.2"/>
  <cols>
    <col min="1" max="1" width="5.6640625" style="1" customWidth="1"/>
    <col min="2" max="20" width="3.44140625" style="1" customWidth="1"/>
    <col min="21" max="24" width="3.44140625" style="5" customWidth="1"/>
    <col min="25" max="30" width="3.44140625" style="1" customWidth="1"/>
    <col min="31" max="31" width="3.77734375" style="1" customWidth="1"/>
    <col min="32" max="32" width="5.33203125" style="1" customWidth="1"/>
    <col min="33" max="35" width="6.44140625" style="1" customWidth="1"/>
    <col min="36" max="41" width="6.44140625" style="1" hidden="1" customWidth="1"/>
    <col min="42" max="62" width="6.44140625" style="1" customWidth="1"/>
    <col min="63" max="16384" width="9" style="1"/>
  </cols>
  <sheetData>
    <row r="1" spans="1:70" ht="38.25" customHeight="1" x14ac:dyDescent="0.2"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W1" s="2"/>
      <c r="BG1" s="3"/>
      <c r="BH1" s="3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38.25" customHeight="1" x14ac:dyDescent="0.2">
      <c r="A2" s="2"/>
      <c r="B2" s="52" t="s">
        <v>117</v>
      </c>
      <c r="C2" s="2"/>
      <c r="D2" s="2"/>
      <c r="E2" s="366" t="s">
        <v>131</v>
      </c>
      <c r="F2" s="366"/>
      <c r="G2" s="366"/>
      <c r="H2" s="366"/>
      <c r="I2" s="366"/>
      <c r="J2" s="365" t="s">
        <v>133</v>
      </c>
      <c r="K2" s="365"/>
      <c r="L2" s="365"/>
      <c r="M2" s="365"/>
      <c r="N2" s="365"/>
      <c r="O2" s="365"/>
      <c r="P2" s="365"/>
      <c r="Q2" s="365"/>
      <c r="R2" s="366" t="s">
        <v>132</v>
      </c>
      <c r="S2" s="366"/>
      <c r="T2" s="366"/>
      <c r="U2" s="366"/>
      <c r="V2" s="366"/>
      <c r="W2" s="375" t="s">
        <v>149</v>
      </c>
      <c r="X2" s="375"/>
      <c r="Y2" s="375"/>
      <c r="Z2" s="375"/>
      <c r="AA2" s="375"/>
      <c r="AB2" s="375"/>
      <c r="AC2" s="375"/>
      <c r="AD2" s="375"/>
      <c r="AE2" s="2"/>
      <c r="AU2" s="9"/>
    </row>
    <row r="3" spans="1:70" s="4" customFormat="1" ht="21.75" customHeight="1" x14ac:dyDescent="0.2">
      <c r="A3" s="10"/>
      <c r="B3" s="348" t="s">
        <v>82</v>
      </c>
      <c r="C3" s="68"/>
      <c r="D3" s="68"/>
      <c r="E3" s="68"/>
      <c r="F3" s="68"/>
      <c r="G3" s="69"/>
      <c r="H3" s="378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79"/>
      <c r="Y3" s="345" t="s">
        <v>91</v>
      </c>
      <c r="Z3" s="346"/>
      <c r="AA3" s="346"/>
      <c r="AB3" s="346"/>
      <c r="AC3" s="346"/>
      <c r="AD3" s="347"/>
      <c r="AE3" s="10"/>
      <c r="AJ3" s="4" t="s">
        <v>80</v>
      </c>
    </row>
    <row r="4" spans="1:70" s="4" customFormat="1" ht="37.5" customHeight="1" x14ac:dyDescent="0.2">
      <c r="A4" s="10"/>
      <c r="B4" s="377" t="s">
        <v>83</v>
      </c>
      <c r="C4" s="91"/>
      <c r="D4" s="91"/>
      <c r="E4" s="91"/>
      <c r="F4" s="91"/>
      <c r="G4" s="92"/>
      <c r="H4" s="381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3"/>
      <c r="Y4" s="342"/>
      <c r="Z4" s="343"/>
      <c r="AA4" s="343"/>
      <c r="AB4" s="343"/>
      <c r="AC4" s="343"/>
      <c r="AD4" s="344"/>
      <c r="AE4" s="10"/>
      <c r="AF4" s="55">
        <v>2024</v>
      </c>
    </row>
    <row r="5" spans="1:70" s="4" customFormat="1" ht="40.5" customHeight="1" x14ac:dyDescent="0.2">
      <c r="A5" s="10"/>
      <c r="B5" s="380" t="s">
        <v>0</v>
      </c>
      <c r="C5" s="100"/>
      <c r="D5" s="101"/>
      <c r="E5" s="11" t="s">
        <v>12</v>
      </c>
      <c r="F5" s="355"/>
      <c r="G5" s="355"/>
      <c r="H5" s="355"/>
      <c r="I5" s="355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7"/>
      <c r="AE5" s="10"/>
      <c r="AJ5" s="7" t="str">
        <f>AF4&amp;"年度関東高等学校体操競技選手権大会東京都予選会　参加申込書"</f>
        <v>2024年度関東高等学校体操競技選手権大会東京都予選会　参加申込書</v>
      </c>
    </row>
    <row r="6" spans="1:70" s="4" customFormat="1" ht="21.75" customHeight="1" x14ac:dyDescent="0.2">
      <c r="A6" s="10"/>
      <c r="B6" s="112" t="s">
        <v>293</v>
      </c>
      <c r="C6" s="112"/>
      <c r="D6" s="112"/>
      <c r="E6" s="112"/>
      <c r="F6" s="113" t="s">
        <v>115</v>
      </c>
      <c r="G6" s="113"/>
      <c r="H6" s="113"/>
      <c r="I6" s="113"/>
      <c r="J6" s="113"/>
      <c r="K6" s="113"/>
      <c r="L6" s="113"/>
      <c r="M6" s="113"/>
      <c r="N6" s="113"/>
      <c r="O6" s="113" t="s">
        <v>114</v>
      </c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0"/>
      <c r="AJ6" s="7" t="str">
        <f>AF4&amp;"年度全国高等学校体操競技選手権大会東京都予選会　参加申込書"</f>
        <v>2024年度全国高等学校体操競技選手権大会東京都予選会　参加申込書</v>
      </c>
    </row>
    <row r="7" spans="1:70" s="4" customFormat="1" ht="36.75" customHeight="1" x14ac:dyDescent="0.2">
      <c r="A7" s="10"/>
      <c r="B7" s="112"/>
      <c r="C7" s="112"/>
      <c r="D7" s="112"/>
      <c r="E7" s="112"/>
      <c r="F7" s="356"/>
      <c r="G7" s="356"/>
      <c r="H7" s="356"/>
      <c r="I7" s="356"/>
      <c r="J7" s="356"/>
      <c r="K7" s="356"/>
      <c r="L7" s="356"/>
      <c r="M7" s="356"/>
      <c r="N7" s="35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10"/>
      <c r="AJ7" s="7" t="str">
        <f>AF4&amp;"年度学年別3年生大会　参加申込書"</f>
        <v>2024年度学年別3年生大会　参加申込書</v>
      </c>
    </row>
    <row r="8" spans="1:70" s="4" customFormat="1" ht="29.25" customHeight="1" x14ac:dyDescent="0.2">
      <c r="A8" s="10"/>
      <c r="B8" s="123" t="s">
        <v>13</v>
      </c>
      <c r="C8" s="119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8"/>
      <c r="P8" s="124" t="s">
        <v>15</v>
      </c>
      <c r="Q8" s="119"/>
      <c r="R8" s="359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1"/>
      <c r="AE8" s="12"/>
      <c r="AJ8" s="7" t="str">
        <f>AF4&amp;"年度学年別2年生大会　参加申込書"</f>
        <v>2024年度学年別2年生大会　参加申込書</v>
      </c>
    </row>
    <row r="9" spans="1:70" s="4" customFormat="1" ht="38.25" customHeight="1" x14ac:dyDescent="0.2">
      <c r="A9" s="10"/>
      <c r="B9" s="129" t="s">
        <v>79</v>
      </c>
      <c r="C9" s="129"/>
      <c r="D9" s="129"/>
      <c r="E9" s="129"/>
      <c r="F9" s="129"/>
      <c r="G9" s="129"/>
      <c r="H9" s="356"/>
      <c r="I9" s="356"/>
      <c r="J9" s="54"/>
      <c r="K9" s="356"/>
      <c r="L9" s="356"/>
      <c r="M9" s="54"/>
      <c r="N9" s="356"/>
      <c r="O9" s="356"/>
      <c r="P9" s="54"/>
      <c r="Q9" s="356"/>
      <c r="R9" s="356"/>
      <c r="S9" s="54"/>
      <c r="T9" s="356"/>
      <c r="U9" s="356"/>
      <c r="V9" s="54"/>
      <c r="W9" s="356"/>
      <c r="X9" s="356"/>
      <c r="Y9" s="54"/>
      <c r="Z9" s="356"/>
      <c r="AA9" s="356"/>
      <c r="AB9" s="54"/>
      <c r="AC9" s="356"/>
      <c r="AD9" s="356"/>
      <c r="AE9" s="10"/>
      <c r="AJ9" s="7" t="str">
        <f>AF4&amp;"年度学年別1年生大会　参加申込書"</f>
        <v>2024年度学年別1年生大会　参加申込書</v>
      </c>
    </row>
    <row r="10" spans="1:70" s="4" customFormat="1" ht="22.5" customHeight="1" x14ac:dyDescent="0.2">
      <c r="A10" s="10"/>
      <c r="B10" s="53" t="s">
        <v>84</v>
      </c>
      <c r="C10" s="13"/>
      <c r="D10" s="13"/>
      <c r="E10" s="13"/>
      <c r="F10" s="13"/>
      <c r="G10" s="13"/>
      <c r="H10" s="13"/>
      <c r="I10" s="13"/>
      <c r="J10" s="13"/>
      <c r="K10" s="10"/>
      <c r="L10" s="12"/>
      <c r="M10" s="12"/>
      <c r="N10" s="12"/>
      <c r="O10" s="12"/>
      <c r="P10" s="12"/>
      <c r="Q10" s="12"/>
      <c r="R10" s="12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J10" s="7" t="str">
        <f>AF4&amp;"年度種目別大会　参加申込書"</f>
        <v>2024年度種目別大会　参加申込書</v>
      </c>
    </row>
    <row r="11" spans="1:70" s="4" customFormat="1" ht="18.600000000000001" customHeight="1" x14ac:dyDescent="0.2">
      <c r="A11" s="10"/>
      <c r="B11" s="339" t="s">
        <v>1</v>
      </c>
      <c r="C11" s="137" t="s">
        <v>116</v>
      </c>
      <c r="D11" s="138"/>
      <c r="E11" s="138"/>
      <c r="F11" s="138"/>
      <c r="G11" s="138"/>
      <c r="H11" s="138"/>
      <c r="I11" s="138"/>
      <c r="J11" s="139"/>
      <c r="K11" s="140" t="s">
        <v>3</v>
      </c>
      <c r="L11" s="138"/>
      <c r="M11" s="138"/>
      <c r="N11" s="139"/>
      <c r="O11" s="141" t="s">
        <v>16</v>
      </c>
      <c r="P11" s="142"/>
      <c r="Q11" s="362"/>
      <c r="R11" s="363"/>
      <c r="S11" s="363"/>
      <c r="T11" s="363"/>
      <c r="U11" s="363"/>
      <c r="V11" s="363"/>
      <c r="W11" s="363"/>
      <c r="X11" s="363"/>
      <c r="Y11" s="363"/>
      <c r="Z11" s="363"/>
      <c r="AA11" s="363"/>
      <c r="AB11" s="363"/>
      <c r="AC11" s="363"/>
      <c r="AD11" s="364"/>
      <c r="AE11" s="10"/>
      <c r="AJ11" s="7" t="str">
        <f>AF4&amp;"年度秋季大会　参加申込書"</f>
        <v>2024年度秋季大会　参加申込書</v>
      </c>
    </row>
    <row r="12" spans="1:70" s="4" customFormat="1" ht="18.600000000000001" customHeight="1" x14ac:dyDescent="0.2">
      <c r="A12" s="10"/>
      <c r="B12" s="340"/>
      <c r="C12" s="349" t="str">
        <f>IF(H4="","",H4)</f>
        <v/>
      </c>
      <c r="D12" s="350"/>
      <c r="E12" s="350"/>
      <c r="F12" s="350"/>
      <c r="G12" s="350"/>
      <c r="H12" s="350"/>
      <c r="I12" s="350"/>
      <c r="J12" s="351"/>
      <c r="K12" s="384"/>
      <c r="L12" s="350"/>
      <c r="M12" s="350"/>
      <c r="N12" s="351"/>
      <c r="O12" s="153" t="s">
        <v>2</v>
      </c>
      <c r="P12" s="154"/>
      <c r="Q12" s="278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80"/>
      <c r="AE12" s="10"/>
      <c r="AJ12" s="7" t="str">
        <f>AF4&amp;"年度全国高校選抜体操競技大会予選会　参加申込書"</f>
        <v>2024年度全国高校選抜体操競技大会予選会　参加申込書</v>
      </c>
    </row>
    <row r="13" spans="1:70" s="4" customFormat="1" ht="18.600000000000001" customHeight="1" x14ac:dyDescent="0.2">
      <c r="A13" s="10"/>
      <c r="B13" s="341"/>
      <c r="C13" s="352"/>
      <c r="D13" s="353"/>
      <c r="E13" s="353"/>
      <c r="F13" s="353"/>
      <c r="G13" s="353"/>
      <c r="H13" s="353"/>
      <c r="I13" s="353"/>
      <c r="J13" s="354"/>
      <c r="K13" s="385"/>
      <c r="L13" s="353"/>
      <c r="M13" s="353"/>
      <c r="N13" s="354"/>
      <c r="O13" s="155"/>
      <c r="P13" s="156"/>
      <c r="Q13" s="330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2"/>
      <c r="AE13" s="10"/>
      <c r="AJ13" s="4" t="s">
        <v>85</v>
      </c>
    </row>
    <row r="14" spans="1:70" s="4" customFormat="1" ht="18.600000000000001" customHeight="1" x14ac:dyDescent="0.2">
      <c r="A14" s="10"/>
      <c r="B14" s="275" t="s">
        <v>8</v>
      </c>
      <c r="C14" s="137" t="s">
        <v>116</v>
      </c>
      <c r="D14" s="138"/>
      <c r="E14" s="138"/>
      <c r="F14" s="138"/>
      <c r="G14" s="138"/>
      <c r="H14" s="138"/>
      <c r="I14" s="138"/>
      <c r="J14" s="139"/>
      <c r="K14" s="137" t="s">
        <v>3</v>
      </c>
      <c r="L14" s="138"/>
      <c r="M14" s="138"/>
      <c r="N14" s="139"/>
      <c r="O14" s="141" t="s">
        <v>16</v>
      </c>
      <c r="P14" s="142"/>
      <c r="Q14" s="362"/>
      <c r="R14" s="363"/>
      <c r="S14" s="363"/>
      <c r="T14" s="363"/>
      <c r="U14" s="363"/>
      <c r="V14" s="363"/>
      <c r="W14" s="363"/>
      <c r="X14" s="364"/>
      <c r="Y14" s="191" t="s">
        <v>315</v>
      </c>
      <c r="Z14" s="191"/>
      <c r="AA14" s="191"/>
      <c r="AB14" s="191"/>
      <c r="AC14" s="191"/>
      <c r="AD14" s="224"/>
      <c r="AE14" s="10"/>
      <c r="AJ14" s="4" t="s">
        <v>86</v>
      </c>
    </row>
    <row r="15" spans="1:70" s="4" customFormat="1" ht="18.600000000000001" customHeight="1" x14ac:dyDescent="0.2">
      <c r="A15" s="10"/>
      <c r="B15" s="276"/>
      <c r="C15" s="278"/>
      <c r="D15" s="279"/>
      <c r="E15" s="279"/>
      <c r="F15" s="279"/>
      <c r="G15" s="279"/>
      <c r="H15" s="279"/>
      <c r="I15" s="279"/>
      <c r="J15" s="280"/>
      <c r="K15" s="278"/>
      <c r="L15" s="279"/>
      <c r="M15" s="279"/>
      <c r="N15" s="280"/>
      <c r="O15" s="284" t="s">
        <v>2</v>
      </c>
      <c r="P15" s="285"/>
      <c r="Q15" s="278"/>
      <c r="R15" s="279"/>
      <c r="S15" s="279"/>
      <c r="T15" s="279"/>
      <c r="U15" s="279"/>
      <c r="V15" s="279"/>
      <c r="W15" s="279"/>
      <c r="X15" s="280"/>
      <c r="Y15" s="279"/>
      <c r="Z15" s="279"/>
      <c r="AA15" s="279"/>
      <c r="AB15" s="279"/>
      <c r="AC15" s="279"/>
      <c r="AD15" s="280"/>
      <c r="AE15" s="10"/>
    </row>
    <row r="16" spans="1:70" s="4" customFormat="1" ht="18.600000000000001" customHeight="1" x14ac:dyDescent="0.2">
      <c r="A16" s="10"/>
      <c r="B16" s="277"/>
      <c r="C16" s="281"/>
      <c r="D16" s="282"/>
      <c r="E16" s="282"/>
      <c r="F16" s="282"/>
      <c r="G16" s="282"/>
      <c r="H16" s="282"/>
      <c r="I16" s="282"/>
      <c r="J16" s="283"/>
      <c r="K16" s="281"/>
      <c r="L16" s="282"/>
      <c r="M16" s="282"/>
      <c r="N16" s="283"/>
      <c r="O16" s="273"/>
      <c r="P16" s="274"/>
      <c r="Q16" s="286"/>
      <c r="R16" s="287"/>
      <c r="S16" s="287"/>
      <c r="T16" s="287"/>
      <c r="U16" s="287"/>
      <c r="V16" s="287"/>
      <c r="W16" s="287"/>
      <c r="X16" s="288"/>
      <c r="Y16" s="287"/>
      <c r="Z16" s="287"/>
      <c r="AA16" s="287"/>
      <c r="AB16" s="287"/>
      <c r="AC16" s="287"/>
      <c r="AD16" s="288"/>
      <c r="AE16" s="10"/>
    </row>
    <row r="17" spans="1:40" s="4" customFormat="1" ht="18.600000000000001" customHeight="1" x14ac:dyDescent="0.2">
      <c r="A17" s="10"/>
      <c r="B17" s="289" t="s">
        <v>309</v>
      </c>
      <c r="C17" s="244" t="s">
        <v>116</v>
      </c>
      <c r="D17" s="138"/>
      <c r="E17" s="138"/>
      <c r="F17" s="138"/>
      <c r="G17" s="138"/>
      <c r="H17" s="138"/>
      <c r="I17" s="138"/>
      <c r="J17" s="139"/>
      <c r="K17" s="255" t="s">
        <v>314</v>
      </c>
      <c r="L17" s="256"/>
      <c r="M17" s="256"/>
      <c r="N17" s="257"/>
      <c r="O17" s="258" t="s">
        <v>311</v>
      </c>
      <c r="P17" s="259"/>
      <c r="Q17" s="292"/>
      <c r="R17" s="293"/>
      <c r="S17" s="293"/>
      <c r="T17" s="293"/>
      <c r="U17" s="293"/>
      <c r="V17" s="293"/>
      <c r="W17" s="293"/>
      <c r="X17" s="294"/>
      <c r="Y17" s="263" t="s">
        <v>312</v>
      </c>
      <c r="Z17" s="264"/>
      <c r="AA17" s="264"/>
      <c r="AB17" s="264"/>
      <c r="AC17" s="264"/>
      <c r="AD17" s="298"/>
      <c r="AE17" s="10"/>
    </row>
    <row r="18" spans="1:40" s="4" customFormat="1" ht="18.600000000000001" customHeight="1" x14ac:dyDescent="0.2">
      <c r="A18" s="10"/>
      <c r="B18" s="290"/>
      <c r="C18" s="299"/>
      <c r="D18" s="300"/>
      <c r="E18" s="300"/>
      <c r="F18" s="300"/>
      <c r="G18" s="300"/>
      <c r="H18" s="300"/>
      <c r="I18" s="300"/>
      <c r="J18" s="301"/>
      <c r="K18" s="299"/>
      <c r="L18" s="300"/>
      <c r="M18" s="300"/>
      <c r="N18" s="301"/>
      <c r="O18" s="271" t="s">
        <v>2</v>
      </c>
      <c r="P18" s="272"/>
      <c r="Q18" s="299"/>
      <c r="R18" s="300"/>
      <c r="S18" s="300"/>
      <c r="T18" s="300"/>
      <c r="U18" s="300"/>
      <c r="V18" s="300"/>
      <c r="W18" s="300"/>
      <c r="X18" s="301"/>
      <c r="Y18" s="299"/>
      <c r="Z18" s="300"/>
      <c r="AA18" s="300"/>
      <c r="AB18" s="300"/>
      <c r="AC18" s="300"/>
      <c r="AD18" s="301"/>
      <c r="AE18" s="10"/>
    </row>
    <row r="19" spans="1:40" s="4" customFormat="1" ht="18.600000000000001" customHeight="1" x14ac:dyDescent="0.2">
      <c r="A19" s="10"/>
      <c r="B19" s="290"/>
      <c r="C19" s="302"/>
      <c r="D19" s="303"/>
      <c r="E19" s="303"/>
      <c r="F19" s="303"/>
      <c r="G19" s="303"/>
      <c r="H19" s="303"/>
      <c r="I19" s="303"/>
      <c r="J19" s="304"/>
      <c r="K19" s="302"/>
      <c r="L19" s="303"/>
      <c r="M19" s="303"/>
      <c r="N19" s="304"/>
      <c r="O19" s="273"/>
      <c r="P19" s="274"/>
      <c r="Q19" s="302"/>
      <c r="R19" s="303"/>
      <c r="S19" s="303"/>
      <c r="T19" s="303"/>
      <c r="U19" s="303"/>
      <c r="V19" s="303"/>
      <c r="W19" s="303"/>
      <c r="X19" s="304"/>
      <c r="Y19" s="302"/>
      <c r="Z19" s="303"/>
      <c r="AA19" s="303"/>
      <c r="AB19" s="303"/>
      <c r="AC19" s="303"/>
      <c r="AD19" s="304"/>
      <c r="AE19" s="10"/>
    </row>
    <row r="20" spans="1:40" s="4" customFormat="1" ht="18.600000000000001" customHeight="1" x14ac:dyDescent="0.2">
      <c r="A20" s="10"/>
      <c r="B20" s="290"/>
      <c r="C20" s="295" t="s">
        <v>116</v>
      </c>
      <c r="D20" s="296"/>
      <c r="E20" s="296"/>
      <c r="F20" s="296"/>
      <c r="G20" s="296"/>
      <c r="H20" s="296"/>
      <c r="I20" s="296"/>
      <c r="J20" s="297"/>
      <c r="K20" s="255" t="s">
        <v>310</v>
      </c>
      <c r="L20" s="256"/>
      <c r="M20" s="256"/>
      <c r="N20" s="257"/>
      <c r="O20" s="258" t="s">
        <v>311</v>
      </c>
      <c r="P20" s="259"/>
      <c r="Q20" s="292"/>
      <c r="R20" s="293"/>
      <c r="S20" s="293"/>
      <c r="T20" s="293"/>
      <c r="U20" s="293"/>
      <c r="V20" s="293"/>
      <c r="W20" s="293"/>
      <c r="X20" s="294"/>
      <c r="Y20" s="263" t="s">
        <v>312</v>
      </c>
      <c r="Z20" s="264"/>
      <c r="AA20" s="264"/>
      <c r="AB20" s="264"/>
      <c r="AC20" s="264"/>
      <c r="AD20" s="298"/>
      <c r="AE20" s="10"/>
    </row>
    <row r="21" spans="1:40" s="4" customFormat="1" ht="18.600000000000001" customHeight="1" x14ac:dyDescent="0.2">
      <c r="A21" s="10"/>
      <c r="B21" s="290"/>
      <c r="C21" s="299"/>
      <c r="D21" s="300"/>
      <c r="E21" s="300"/>
      <c r="F21" s="300"/>
      <c r="G21" s="300"/>
      <c r="H21" s="300"/>
      <c r="I21" s="300"/>
      <c r="J21" s="301"/>
      <c r="K21" s="299"/>
      <c r="L21" s="300"/>
      <c r="M21" s="300"/>
      <c r="N21" s="301"/>
      <c r="O21" s="271" t="s">
        <v>2</v>
      </c>
      <c r="P21" s="272"/>
      <c r="Q21" s="299"/>
      <c r="R21" s="300"/>
      <c r="S21" s="300"/>
      <c r="T21" s="300"/>
      <c r="U21" s="300"/>
      <c r="V21" s="300"/>
      <c r="W21" s="300"/>
      <c r="X21" s="301"/>
      <c r="Y21" s="299"/>
      <c r="Z21" s="300"/>
      <c r="AA21" s="300"/>
      <c r="AB21" s="300"/>
      <c r="AC21" s="300"/>
      <c r="AD21" s="301"/>
      <c r="AE21" s="10"/>
    </row>
    <row r="22" spans="1:40" s="4" customFormat="1" ht="18.600000000000001" customHeight="1" x14ac:dyDescent="0.2">
      <c r="A22" s="10"/>
      <c r="B22" s="291"/>
      <c r="C22" s="302"/>
      <c r="D22" s="303"/>
      <c r="E22" s="303"/>
      <c r="F22" s="303"/>
      <c r="G22" s="303"/>
      <c r="H22" s="303"/>
      <c r="I22" s="303"/>
      <c r="J22" s="304"/>
      <c r="K22" s="302"/>
      <c r="L22" s="303"/>
      <c r="M22" s="303"/>
      <c r="N22" s="304"/>
      <c r="O22" s="273"/>
      <c r="P22" s="274"/>
      <c r="Q22" s="302"/>
      <c r="R22" s="303"/>
      <c r="S22" s="303"/>
      <c r="T22" s="303"/>
      <c r="U22" s="303"/>
      <c r="V22" s="303"/>
      <c r="W22" s="303"/>
      <c r="X22" s="304"/>
      <c r="Y22" s="302"/>
      <c r="Z22" s="303"/>
      <c r="AA22" s="303"/>
      <c r="AB22" s="303"/>
      <c r="AC22" s="303"/>
      <c r="AD22" s="304"/>
      <c r="AE22" s="10"/>
      <c r="AJ22" s="4" t="s">
        <v>88</v>
      </c>
    </row>
    <row r="23" spans="1:40" s="4" customFormat="1" ht="30" customHeight="1" x14ac:dyDescent="0.2">
      <c r="A23" s="10"/>
      <c r="B23" s="372" t="s">
        <v>11</v>
      </c>
      <c r="C23" s="19"/>
      <c r="D23" s="173" t="s">
        <v>118</v>
      </c>
      <c r="E23" s="174"/>
      <c r="F23" s="175" t="s">
        <v>114</v>
      </c>
      <c r="G23" s="176"/>
      <c r="H23" s="176"/>
      <c r="I23" s="176"/>
      <c r="J23" s="176"/>
      <c r="K23" s="176"/>
      <c r="L23" s="177"/>
      <c r="M23" s="175" t="s">
        <v>119</v>
      </c>
      <c r="N23" s="176"/>
      <c r="O23" s="176"/>
      <c r="P23" s="176"/>
      <c r="Q23" s="176"/>
      <c r="R23" s="176"/>
      <c r="S23" s="176"/>
      <c r="T23" s="177"/>
      <c r="U23" s="178" t="s">
        <v>7</v>
      </c>
      <c r="V23" s="178"/>
      <c r="W23" s="179" t="s">
        <v>81</v>
      </c>
      <c r="X23" s="178"/>
      <c r="Y23" s="180" t="s">
        <v>87</v>
      </c>
      <c r="Z23" s="181"/>
      <c r="AA23" s="181"/>
      <c r="AB23" s="181"/>
      <c r="AC23" s="181"/>
      <c r="AD23" s="181"/>
      <c r="AE23" s="10"/>
      <c r="AJ23" s="4" t="s">
        <v>89</v>
      </c>
    </row>
    <row r="24" spans="1:40" s="4" customFormat="1" ht="30" customHeight="1" x14ac:dyDescent="0.2">
      <c r="A24" s="10"/>
      <c r="B24" s="373"/>
      <c r="C24" s="20">
        <v>1</v>
      </c>
      <c r="D24" s="388"/>
      <c r="E24" s="388"/>
      <c r="F24" s="367"/>
      <c r="G24" s="368"/>
      <c r="H24" s="368"/>
      <c r="I24" s="368"/>
      <c r="J24" s="368"/>
      <c r="K24" s="368"/>
      <c r="L24" s="369"/>
      <c r="M24" s="197" t="str">
        <f t="shared" ref="M24:M31" si="0">IF(F24="","",IF(D24="",$H$9&amp;$K$9&amp;$N$9&amp;$Q$9&amp;$T$9&amp;$W$9&amp;$Z$9&amp;$AC$9&amp;" "&amp;"個",$H$9&amp;$K$9&amp;$N$9&amp;$Q$9&amp;$T$9&amp;$W$9&amp;$Z$9&amp;$AC$9))</f>
        <v/>
      </c>
      <c r="N24" s="198"/>
      <c r="O24" s="198"/>
      <c r="P24" s="198"/>
      <c r="Q24" s="198"/>
      <c r="R24" s="198"/>
      <c r="S24" s="198"/>
      <c r="T24" s="199"/>
      <c r="U24" s="337"/>
      <c r="V24" s="337"/>
      <c r="W24" s="371"/>
      <c r="X24" s="371"/>
      <c r="Y24" s="335"/>
      <c r="Z24" s="335"/>
      <c r="AA24" s="335"/>
      <c r="AB24" s="335"/>
      <c r="AC24" s="335"/>
      <c r="AD24" s="335"/>
      <c r="AE24" s="10"/>
      <c r="AJ24" s="4" t="s">
        <v>90</v>
      </c>
      <c r="AK24" s="4">
        <f>IF(D24="○",1,0)</f>
        <v>0</v>
      </c>
      <c r="AL24" s="4">
        <f>IF(F24&lt;&gt;"",1,0)</f>
        <v>0</v>
      </c>
    </row>
    <row r="25" spans="1:40" s="4" customFormat="1" ht="30" customHeight="1" x14ac:dyDescent="0.2">
      <c r="A25" s="10"/>
      <c r="B25" s="373"/>
      <c r="C25" s="21">
        <v>2</v>
      </c>
      <c r="D25" s="305"/>
      <c r="E25" s="305"/>
      <c r="F25" s="306"/>
      <c r="G25" s="307"/>
      <c r="H25" s="307"/>
      <c r="I25" s="307"/>
      <c r="J25" s="307"/>
      <c r="K25" s="307"/>
      <c r="L25" s="308"/>
      <c r="M25" s="205" t="str">
        <f t="shared" si="0"/>
        <v/>
      </c>
      <c r="N25" s="206"/>
      <c r="O25" s="206"/>
      <c r="P25" s="206"/>
      <c r="Q25" s="206"/>
      <c r="R25" s="206"/>
      <c r="S25" s="206"/>
      <c r="T25" s="207"/>
      <c r="U25" s="333"/>
      <c r="V25" s="333"/>
      <c r="W25" s="312"/>
      <c r="X25" s="312"/>
      <c r="Y25" s="336"/>
      <c r="Z25" s="336"/>
      <c r="AA25" s="336"/>
      <c r="AB25" s="336"/>
      <c r="AC25" s="336"/>
      <c r="AD25" s="336"/>
      <c r="AE25" s="10"/>
      <c r="AJ25" s="4" t="s">
        <v>133</v>
      </c>
      <c r="AK25" s="4">
        <f t="shared" ref="AK25:AK31" si="1">IF(D25="○",1,0)</f>
        <v>0</v>
      </c>
      <c r="AL25" s="4">
        <f t="shared" ref="AL25:AL31" si="2">IF(F25&lt;&gt;"",1,0)</f>
        <v>0</v>
      </c>
    </row>
    <row r="26" spans="1:40" s="4" customFormat="1" ht="30" customHeight="1" x14ac:dyDescent="0.2">
      <c r="A26" s="10"/>
      <c r="B26" s="373"/>
      <c r="C26" s="21">
        <v>3</v>
      </c>
      <c r="D26" s="305"/>
      <c r="E26" s="305"/>
      <c r="F26" s="306"/>
      <c r="G26" s="307"/>
      <c r="H26" s="307"/>
      <c r="I26" s="307"/>
      <c r="J26" s="307"/>
      <c r="K26" s="307"/>
      <c r="L26" s="308"/>
      <c r="M26" s="205" t="str">
        <f t="shared" si="0"/>
        <v/>
      </c>
      <c r="N26" s="206"/>
      <c r="O26" s="206"/>
      <c r="P26" s="206"/>
      <c r="Q26" s="206"/>
      <c r="R26" s="206"/>
      <c r="S26" s="206"/>
      <c r="T26" s="207"/>
      <c r="U26" s="333"/>
      <c r="V26" s="333"/>
      <c r="W26" s="312"/>
      <c r="X26" s="312"/>
      <c r="Y26" s="336"/>
      <c r="Z26" s="336"/>
      <c r="AA26" s="336"/>
      <c r="AB26" s="336"/>
      <c r="AC26" s="336"/>
      <c r="AD26" s="336"/>
      <c r="AE26" s="10"/>
      <c r="AJ26" s="4" t="s">
        <v>134</v>
      </c>
      <c r="AK26" s="4">
        <f t="shared" si="1"/>
        <v>0</v>
      </c>
      <c r="AL26" s="4">
        <f t="shared" si="2"/>
        <v>0</v>
      </c>
    </row>
    <row r="27" spans="1:40" s="4" customFormat="1" ht="30" customHeight="1" x14ac:dyDescent="0.2">
      <c r="A27" s="10"/>
      <c r="B27" s="373"/>
      <c r="C27" s="21">
        <v>4</v>
      </c>
      <c r="D27" s="305"/>
      <c r="E27" s="305"/>
      <c r="F27" s="306"/>
      <c r="G27" s="307"/>
      <c r="H27" s="307"/>
      <c r="I27" s="307"/>
      <c r="J27" s="307"/>
      <c r="K27" s="307"/>
      <c r="L27" s="308"/>
      <c r="M27" s="205" t="str">
        <f>IF(F27="","",IF(D27="",$H$9&amp;$K$9&amp;$N$9&amp;$Q$9&amp;$T$9&amp;$W$9&amp;$Z$9&amp;$AC$9&amp;" "&amp;"個",$H$9&amp;$K$9&amp;$N$9&amp;$Q$9&amp;$T$9&amp;$W$9&amp;$Z$9&amp;$AC$9))</f>
        <v/>
      </c>
      <c r="N27" s="206"/>
      <c r="O27" s="206"/>
      <c r="P27" s="206"/>
      <c r="Q27" s="206"/>
      <c r="R27" s="206"/>
      <c r="S27" s="206"/>
      <c r="T27" s="207"/>
      <c r="U27" s="333"/>
      <c r="V27" s="333"/>
      <c r="W27" s="312"/>
      <c r="X27" s="312"/>
      <c r="Y27" s="336"/>
      <c r="Z27" s="336"/>
      <c r="AA27" s="336"/>
      <c r="AB27" s="336"/>
      <c r="AC27" s="336"/>
      <c r="AD27" s="336"/>
      <c r="AE27" s="10"/>
      <c r="AJ27" s="4" t="s">
        <v>135</v>
      </c>
      <c r="AK27" s="4">
        <f t="shared" si="1"/>
        <v>0</v>
      </c>
      <c r="AL27" s="4">
        <f t="shared" si="2"/>
        <v>0</v>
      </c>
    </row>
    <row r="28" spans="1:40" s="4" customFormat="1" ht="30" customHeight="1" x14ac:dyDescent="0.2">
      <c r="A28" s="10"/>
      <c r="B28" s="373"/>
      <c r="C28" s="21">
        <v>5</v>
      </c>
      <c r="D28" s="305"/>
      <c r="E28" s="305"/>
      <c r="F28" s="306"/>
      <c r="G28" s="307"/>
      <c r="H28" s="307"/>
      <c r="I28" s="307"/>
      <c r="J28" s="307"/>
      <c r="K28" s="307"/>
      <c r="L28" s="308"/>
      <c r="M28" s="205" t="str">
        <f t="shared" si="0"/>
        <v/>
      </c>
      <c r="N28" s="206"/>
      <c r="O28" s="206"/>
      <c r="P28" s="206"/>
      <c r="Q28" s="206"/>
      <c r="R28" s="206"/>
      <c r="S28" s="206"/>
      <c r="T28" s="207"/>
      <c r="U28" s="333"/>
      <c r="V28" s="333"/>
      <c r="W28" s="312"/>
      <c r="X28" s="312"/>
      <c r="Y28" s="336"/>
      <c r="Z28" s="336"/>
      <c r="AA28" s="336"/>
      <c r="AB28" s="336"/>
      <c r="AC28" s="336"/>
      <c r="AD28" s="336"/>
      <c r="AE28" s="10"/>
      <c r="AJ28" s="4" t="s">
        <v>136</v>
      </c>
      <c r="AK28" s="4">
        <f t="shared" si="1"/>
        <v>0</v>
      </c>
      <c r="AL28" s="4">
        <f t="shared" si="2"/>
        <v>0</v>
      </c>
    </row>
    <row r="29" spans="1:40" s="4" customFormat="1" ht="30" customHeight="1" x14ac:dyDescent="0.2">
      <c r="A29" s="10"/>
      <c r="B29" s="373"/>
      <c r="C29" s="21">
        <v>6</v>
      </c>
      <c r="D29" s="305"/>
      <c r="E29" s="305"/>
      <c r="F29" s="306"/>
      <c r="G29" s="307"/>
      <c r="H29" s="307"/>
      <c r="I29" s="307"/>
      <c r="J29" s="307"/>
      <c r="K29" s="307"/>
      <c r="L29" s="308"/>
      <c r="M29" s="205" t="str">
        <f t="shared" si="0"/>
        <v/>
      </c>
      <c r="N29" s="206"/>
      <c r="O29" s="206"/>
      <c r="P29" s="206"/>
      <c r="Q29" s="206"/>
      <c r="R29" s="206"/>
      <c r="S29" s="206"/>
      <c r="T29" s="207"/>
      <c r="U29" s="333"/>
      <c r="V29" s="333"/>
      <c r="W29" s="312"/>
      <c r="X29" s="312"/>
      <c r="Y29" s="336"/>
      <c r="Z29" s="336"/>
      <c r="AA29" s="336"/>
      <c r="AB29" s="336"/>
      <c r="AC29" s="336"/>
      <c r="AD29" s="336"/>
      <c r="AE29" s="10"/>
      <c r="AJ29" s="4" t="s">
        <v>137</v>
      </c>
      <c r="AK29" s="4">
        <f t="shared" si="1"/>
        <v>0</v>
      </c>
      <c r="AL29" s="4">
        <f t="shared" si="2"/>
        <v>0</v>
      </c>
    </row>
    <row r="30" spans="1:40" s="4" customFormat="1" ht="30" customHeight="1" x14ac:dyDescent="0.2">
      <c r="A30" s="10"/>
      <c r="B30" s="373"/>
      <c r="C30" s="21">
        <v>7</v>
      </c>
      <c r="D30" s="305"/>
      <c r="E30" s="305"/>
      <c r="F30" s="306"/>
      <c r="G30" s="307"/>
      <c r="H30" s="307"/>
      <c r="I30" s="307"/>
      <c r="J30" s="307"/>
      <c r="K30" s="307"/>
      <c r="L30" s="308"/>
      <c r="M30" s="205" t="str">
        <f t="shared" si="0"/>
        <v/>
      </c>
      <c r="N30" s="206"/>
      <c r="O30" s="206"/>
      <c r="P30" s="206"/>
      <c r="Q30" s="206"/>
      <c r="R30" s="206"/>
      <c r="S30" s="206"/>
      <c r="T30" s="207"/>
      <c r="U30" s="333"/>
      <c r="V30" s="333"/>
      <c r="W30" s="312"/>
      <c r="X30" s="312"/>
      <c r="Y30" s="336"/>
      <c r="Z30" s="336"/>
      <c r="AA30" s="336"/>
      <c r="AB30" s="336"/>
      <c r="AC30" s="336"/>
      <c r="AD30" s="336"/>
      <c r="AE30" s="10"/>
      <c r="AJ30" s="4" t="s">
        <v>138</v>
      </c>
      <c r="AK30" s="4">
        <f t="shared" si="1"/>
        <v>0</v>
      </c>
      <c r="AL30" s="4">
        <f t="shared" si="2"/>
        <v>0</v>
      </c>
    </row>
    <row r="31" spans="1:40" s="4" customFormat="1" ht="30" customHeight="1" x14ac:dyDescent="0.2">
      <c r="A31" s="10"/>
      <c r="B31" s="373"/>
      <c r="C31" s="22">
        <v>8</v>
      </c>
      <c r="D31" s="322"/>
      <c r="E31" s="322"/>
      <c r="F31" s="323"/>
      <c r="G31" s="324"/>
      <c r="H31" s="324"/>
      <c r="I31" s="324"/>
      <c r="J31" s="324"/>
      <c r="K31" s="324"/>
      <c r="L31" s="325"/>
      <c r="M31" s="234" t="str">
        <f t="shared" si="0"/>
        <v/>
      </c>
      <c r="N31" s="235"/>
      <c r="O31" s="235"/>
      <c r="P31" s="235"/>
      <c r="Q31" s="235"/>
      <c r="R31" s="235"/>
      <c r="S31" s="235"/>
      <c r="T31" s="236"/>
      <c r="U31" s="333"/>
      <c r="V31" s="333"/>
      <c r="W31" s="313"/>
      <c r="X31" s="313"/>
      <c r="Y31" s="320"/>
      <c r="Z31" s="320"/>
      <c r="AA31" s="320"/>
      <c r="AB31" s="320"/>
      <c r="AC31" s="320"/>
      <c r="AD31" s="320"/>
      <c r="AE31" s="10"/>
      <c r="AJ31" s="4" t="s">
        <v>139</v>
      </c>
      <c r="AK31" s="4">
        <f t="shared" si="1"/>
        <v>0</v>
      </c>
      <c r="AL31" s="4">
        <f t="shared" si="2"/>
        <v>0</v>
      </c>
      <c r="AN31" s="18"/>
    </row>
    <row r="32" spans="1:40" s="4" customFormat="1" ht="30" customHeight="1" x14ac:dyDescent="0.2">
      <c r="A32" s="10"/>
      <c r="B32" s="373"/>
      <c r="C32" s="247" t="s">
        <v>313</v>
      </c>
      <c r="D32" s="247"/>
      <c r="E32" s="248"/>
      <c r="F32" s="367"/>
      <c r="G32" s="368"/>
      <c r="H32" s="368"/>
      <c r="I32" s="368"/>
      <c r="J32" s="368"/>
      <c r="K32" s="368"/>
      <c r="L32" s="369"/>
      <c r="M32" s="197" t="str">
        <f>IF(F32="","",$H$9&amp;$K$9&amp;$N$9&amp;$Q$9&amp;$T$9&amp;$W$9&amp;$Z$9&amp;$AC$9&amp;" "&amp;"補")</f>
        <v/>
      </c>
      <c r="N32" s="198"/>
      <c r="O32" s="198"/>
      <c r="P32" s="198"/>
      <c r="Q32" s="198"/>
      <c r="R32" s="198"/>
      <c r="S32" s="198"/>
      <c r="T32" s="199"/>
      <c r="U32" s="334"/>
      <c r="V32" s="334"/>
      <c r="W32" s="370"/>
      <c r="X32" s="370"/>
      <c r="Y32" s="321"/>
      <c r="Z32" s="321"/>
      <c r="AA32" s="321"/>
      <c r="AB32" s="321"/>
      <c r="AC32" s="321"/>
      <c r="AD32" s="321"/>
      <c r="AE32" s="10"/>
      <c r="AJ32" s="4" t="s">
        <v>140</v>
      </c>
    </row>
    <row r="33" spans="1:39" s="4" customFormat="1" ht="30" customHeight="1" x14ac:dyDescent="0.2">
      <c r="A33" s="10"/>
      <c r="B33" s="374"/>
      <c r="C33" s="249"/>
      <c r="D33" s="249"/>
      <c r="E33" s="250"/>
      <c r="F33" s="323"/>
      <c r="G33" s="324"/>
      <c r="H33" s="324"/>
      <c r="I33" s="324"/>
      <c r="J33" s="324"/>
      <c r="K33" s="324"/>
      <c r="L33" s="325"/>
      <c r="M33" s="234" t="str">
        <f>IF(F33="","",$H$9&amp;$K$9&amp;$N$9&amp;$Q$9&amp;$T$9&amp;$W$9&amp;$Z$9&amp;$AC$9&amp;" "&amp;"補")</f>
        <v/>
      </c>
      <c r="N33" s="235"/>
      <c r="O33" s="235"/>
      <c r="P33" s="235"/>
      <c r="Q33" s="235"/>
      <c r="R33" s="235"/>
      <c r="S33" s="235"/>
      <c r="T33" s="236"/>
      <c r="U33" s="314"/>
      <c r="V33" s="314"/>
      <c r="W33" s="313"/>
      <c r="X33" s="313"/>
      <c r="Y33" s="320"/>
      <c r="Z33" s="320"/>
      <c r="AA33" s="320"/>
      <c r="AB33" s="320"/>
      <c r="AC33" s="320"/>
      <c r="AD33" s="320"/>
      <c r="AE33" s="10"/>
      <c r="AJ33" s="4">
        <f>IF(OR(D24="○",D25="○",D26="○",D27="○",D28="○",D29="○",D30="○",D31="○",D32="○",D33="○"),1,0)</f>
        <v>0</v>
      </c>
    </row>
    <row r="34" spans="1:39" s="4" customFormat="1" ht="4.5" customHeight="1" x14ac:dyDescent="0.2">
      <c r="A34" s="1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2"/>
      <c r="AB34" s="12"/>
      <c r="AC34" s="10"/>
      <c r="AD34" s="10"/>
      <c r="AE34" s="10"/>
      <c r="AK34" s="4">
        <f>SUM(AK24:AK31)</f>
        <v>0</v>
      </c>
      <c r="AL34" s="4">
        <f>SUM(AL24:AL31)</f>
        <v>0</v>
      </c>
      <c r="AM34" s="4" t="str">
        <f>IF(AK34=0,"(個)",IF(AK34=AL34,"(団)","(団＆個)"))</f>
        <v>(個)</v>
      </c>
    </row>
    <row r="35" spans="1:39" s="4" customFormat="1" ht="15" customHeight="1" x14ac:dyDescent="0.2">
      <c r="A35" s="10"/>
      <c r="B35" s="14" t="s">
        <v>284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6"/>
      <c r="AB35" s="16"/>
      <c r="AC35" s="16"/>
      <c r="AD35" s="16"/>
      <c r="AJ35" s="4" t="s">
        <v>141</v>
      </c>
    </row>
    <row r="36" spans="1:39" s="4" customFormat="1" ht="17.25" customHeight="1" x14ac:dyDescent="0.2">
      <c r="A36" s="2"/>
      <c r="B36" s="141" t="s">
        <v>16</v>
      </c>
      <c r="C36" s="142"/>
      <c r="D36" s="362"/>
      <c r="E36" s="363"/>
      <c r="F36" s="363"/>
      <c r="G36" s="363"/>
      <c r="H36" s="363"/>
      <c r="I36" s="363"/>
      <c r="J36" s="191" t="s">
        <v>308</v>
      </c>
      <c r="K36" s="191"/>
      <c r="L36" s="191"/>
      <c r="M36" s="224"/>
      <c r="N36" s="225" t="s">
        <v>146</v>
      </c>
      <c r="O36" s="246"/>
      <c r="P36" s="1"/>
      <c r="Q36" s="141" t="s">
        <v>16</v>
      </c>
      <c r="R36" s="142"/>
      <c r="S36" s="362"/>
      <c r="T36" s="363"/>
      <c r="U36" s="363"/>
      <c r="V36" s="363"/>
      <c r="W36" s="363"/>
      <c r="X36" s="363"/>
      <c r="Y36" s="191" t="s">
        <v>100</v>
      </c>
      <c r="Z36" s="191"/>
      <c r="AA36" s="191"/>
      <c r="AB36" s="224"/>
      <c r="AC36" s="225" t="s">
        <v>146</v>
      </c>
      <c r="AD36" s="246"/>
      <c r="AJ36" s="4" t="s">
        <v>142</v>
      </c>
    </row>
    <row r="37" spans="1:39" s="4" customFormat="1" ht="30" customHeight="1" x14ac:dyDescent="0.2">
      <c r="A37" s="2"/>
      <c r="B37" s="266" t="s">
        <v>2</v>
      </c>
      <c r="C37" s="228"/>
      <c r="D37" s="323"/>
      <c r="E37" s="324"/>
      <c r="F37" s="324"/>
      <c r="G37" s="324"/>
      <c r="H37" s="324"/>
      <c r="I37" s="324"/>
      <c r="J37" s="328"/>
      <c r="K37" s="328"/>
      <c r="L37" s="328"/>
      <c r="M37" s="329"/>
      <c r="N37" s="326"/>
      <c r="O37" s="327"/>
      <c r="P37" s="1"/>
      <c r="Q37" s="266" t="s">
        <v>2</v>
      </c>
      <c r="R37" s="228"/>
      <c r="S37" s="323"/>
      <c r="T37" s="324"/>
      <c r="U37" s="324"/>
      <c r="V37" s="324"/>
      <c r="W37" s="324"/>
      <c r="X37" s="324"/>
      <c r="Y37" s="328"/>
      <c r="Z37" s="328"/>
      <c r="AA37" s="328"/>
      <c r="AB37" s="329"/>
      <c r="AC37" s="326"/>
      <c r="AD37" s="327"/>
      <c r="AJ37" s="4" t="s">
        <v>143</v>
      </c>
    </row>
    <row r="38" spans="1:39" s="4" customFormat="1" ht="3" customHeight="1" x14ac:dyDescent="0.2">
      <c r="A38" s="16"/>
      <c r="AJ38" s="4" t="s">
        <v>144</v>
      </c>
    </row>
    <row r="39" spans="1:39" ht="18" customHeight="1" x14ac:dyDescent="0.2">
      <c r="B39" s="15" t="s">
        <v>17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AB39" s="16"/>
      <c r="AC39" s="16"/>
      <c r="AD39" s="16"/>
    </row>
    <row r="40" spans="1:39" ht="14.25" customHeight="1" x14ac:dyDescent="0.2">
      <c r="B40" s="212" t="s">
        <v>307</v>
      </c>
      <c r="C40" s="212"/>
      <c r="D40" s="319"/>
      <c r="E40" s="319"/>
      <c r="F40" s="8" t="s">
        <v>9</v>
      </c>
      <c r="G40" s="319"/>
      <c r="H40" s="319"/>
      <c r="I40" s="8" t="s">
        <v>4</v>
      </c>
      <c r="J40" s="319"/>
      <c r="K40" s="319"/>
      <c r="L40" s="8" t="s">
        <v>5</v>
      </c>
      <c r="M40" s="14"/>
      <c r="W40" s="14"/>
      <c r="X40" s="14"/>
      <c r="Y40" s="14"/>
      <c r="Z40" s="14"/>
      <c r="AA40" s="12"/>
      <c r="AB40" s="12"/>
      <c r="AC40" s="10"/>
      <c r="AD40" s="16"/>
    </row>
    <row r="41" spans="1:39" ht="28.5" customHeight="1" x14ac:dyDescent="0.2">
      <c r="B41" s="14"/>
      <c r="C41" s="80" t="str">
        <f>IF(H4="","",H4)</f>
        <v/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1" t="s">
        <v>6</v>
      </c>
      <c r="S41" s="81"/>
      <c r="T41" s="81"/>
      <c r="U41" s="315"/>
      <c r="V41" s="315"/>
      <c r="W41" s="315"/>
      <c r="X41" s="315"/>
      <c r="Y41" s="315"/>
      <c r="Z41" s="315"/>
      <c r="AA41" s="315"/>
      <c r="AB41" s="315"/>
      <c r="AC41" s="2"/>
    </row>
    <row r="42" spans="1:39" ht="7.5" customHeight="1" x14ac:dyDescent="0.2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60"/>
      <c r="V42" s="60"/>
      <c r="W42" s="60"/>
      <c r="X42" s="60"/>
      <c r="Y42" s="56"/>
      <c r="Z42" s="56"/>
      <c r="AA42" s="56"/>
      <c r="AB42" s="56"/>
      <c r="AC42" s="56"/>
      <c r="AD42" s="56"/>
      <c r="AK42" s="1" t="s">
        <v>298</v>
      </c>
      <c r="AL42" s="1" t="s">
        <v>299</v>
      </c>
    </row>
    <row r="43" spans="1:39" x14ac:dyDescent="0.2">
      <c r="B43" s="59" t="s">
        <v>318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7"/>
      <c r="V43" s="27"/>
      <c r="W43" s="27"/>
      <c r="X43" s="27"/>
      <c r="Y43" s="26"/>
      <c r="Z43" s="26"/>
      <c r="AA43" s="26"/>
      <c r="AB43" s="26"/>
      <c r="AC43" s="26"/>
      <c r="AD43" s="28"/>
      <c r="AE43" s="10"/>
      <c r="AJ43" s="1">
        <v>10000</v>
      </c>
      <c r="AK43" s="1">
        <v>45000</v>
      </c>
      <c r="AL43" s="1">
        <v>20000</v>
      </c>
    </row>
    <row r="44" spans="1:39" x14ac:dyDescent="0.2">
      <c r="B44" s="58" t="s">
        <v>78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30"/>
      <c r="V44" s="30"/>
      <c r="W44" s="30"/>
      <c r="X44" s="30"/>
      <c r="Y44" s="24"/>
      <c r="Z44" s="24"/>
      <c r="AA44" s="24"/>
      <c r="AB44" s="24"/>
      <c r="AC44" s="24"/>
      <c r="AD44" s="12"/>
      <c r="AE44" s="10"/>
    </row>
    <row r="45" spans="1:39" ht="13.8" thickBot="1" x14ac:dyDescent="0.25">
      <c r="AD45" s="2"/>
      <c r="AE45" s="2"/>
      <c r="AJ45" s="1">
        <v>10000</v>
      </c>
    </row>
    <row r="46" spans="1:39" ht="20.25" customHeight="1" thickTop="1" x14ac:dyDescent="0.2">
      <c r="B46" s="74" t="s">
        <v>286</v>
      </c>
      <c r="C46" s="75"/>
      <c r="D46" s="75"/>
      <c r="E46" s="75"/>
      <c r="F46" s="75"/>
      <c r="G46" s="76"/>
      <c r="I46" s="74" t="s">
        <v>287</v>
      </c>
      <c r="J46" s="75"/>
      <c r="K46" s="75"/>
      <c r="L46" s="75"/>
      <c r="M46" s="75"/>
      <c r="N46" s="76"/>
      <c r="P46" s="74" t="s">
        <v>288</v>
      </c>
      <c r="Q46" s="75"/>
      <c r="R46" s="75"/>
      <c r="S46" s="75"/>
      <c r="T46" s="75"/>
      <c r="U46" s="76"/>
      <c r="W46" s="316" t="s">
        <v>289</v>
      </c>
      <c r="X46" s="317"/>
      <c r="Y46" s="317"/>
      <c r="Z46" s="317"/>
      <c r="AA46" s="317"/>
      <c r="AB46" s="317"/>
      <c r="AC46" s="317"/>
      <c r="AD46" s="318"/>
      <c r="AJ46" s="1">
        <v>5000</v>
      </c>
    </row>
    <row r="47" spans="1:39" ht="36.75" customHeight="1" thickBot="1" x14ac:dyDescent="0.25">
      <c r="B47" s="105" t="str">
        <f>IF(COUNTA(D24:E31)=0,"",IF(COUNTA(D24:E31)&gt;=3,IF(B1=AJ5,AL43,IF(COUNTA(D24:E31)&gt;=3,IF(B1=AJ6,AK43,AJ43)))))</f>
        <v/>
      </c>
      <c r="C47" s="106"/>
      <c r="D47" s="106"/>
      <c r="E47" s="106"/>
      <c r="F47" s="106"/>
      <c r="G47" s="107"/>
      <c r="H47" s="33" t="s">
        <v>290</v>
      </c>
      <c r="I47" s="105">
        <f>IF(D24="",IF(F24="",0,IF(B1=AJ5,3000,IF(B1=AJ6,4500,IF(B1=AJ12,3500,3000)))))+IF(D25="",IF(F25="",0,IF(B1=AJ5,3000,IF(B1=AJ6,4500,IF(B1=AJ12,3500,3000)))))+IF(D26="",IF(F26="",0,IF(B1=AJ5,3000,IF(B1=AJ6,4500,IF(B1=AJ12,3500,3000)))))+IF(D27="",IF(F27="",0,IF(B1=AJ5,3000,IF(B1=AJ6,4500,IF(B1=AJ12,3500,3000)))))+IF(D28="",IF(F28="",0,IF(B1=AJ5,3000,IF(B1=AJ6,4500,IF(B1=AJ12,3500,3000)))))+IF(D29="",IF(F29="",0,IF(B1=AJ5,3000,IF(B1=AJ6,4500,IF(B1=AJ12,3500,3000)))))+IF(D30="",IF(F30="",0,IF(B1=AJ5,3000,IF(B1=AJ6,4500,IF(B1=AJ12,3500,3000)))))+IF(D31="",IF(F31="",0,IF(B1=AJ5,3000,IF(B1=AJ6,4500,IF(B1=AJ12,3500,3000)))))</f>
        <v>0</v>
      </c>
      <c r="J47" s="106"/>
      <c r="K47" s="106"/>
      <c r="L47" s="106"/>
      <c r="M47" s="106"/>
      <c r="N47" s="107"/>
      <c r="O47" s="33" t="s">
        <v>291</v>
      </c>
      <c r="P47" s="105">
        <f>IF(COUNTA(D37)=1,0,IF(COUNTA(D24:E31)&gt;=3,AJ45,AJ46))</f>
        <v>5000</v>
      </c>
      <c r="Q47" s="106"/>
      <c r="R47" s="106"/>
      <c r="S47" s="106"/>
      <c r="T47" s="106"/>
      <c r="U47" s="107"/>
      <c r="V47" s="34" t="s">
        <v>292</v>
      </c>
      <c r="W47" s="309">
        <f>SUM(B47,I47,P47)</f>
        <v>5000</v>
      </c>
      <c r="X47" s="310"/>
      <c r="Y47" s="310"/>
      <c r="Z47" s="310"/>
      <c r="AA47" s="310"/>
      <c r="AB47" s="310"/>
      <c r="AC47" s="310"/>
      <c r="AD47" s="311"/>
    </row>
    <row r="48" spans="1:39" ht="13.8" thickTop="1" x14ac:dyDescent="0.2"/>
    <row r="59" spans="2:10" hidden="1" x14ac:dyDescent="0.2"/>
    <row r="60" spans="2:10" hidden="1" x14ac:dyDescent="0.2">
      <c r="B60" s="6" t="s">
        <v>21</v>
      </c>
      <c r="C60" s="1" t="s">
        <v>30</v>
      </c>
      <c r="D60" s="1" t="str">
        <f>B60&amp;" "&amp;C60</f>
        <v>01 北海道</v>
      </c>
      <c r="G60" s="1" t="str">
        <f>C60&amp;F60</f>
        <v>北海道</v>
      </c>
      <c r="J60" s="1" t="s">
        <v>120</v>
      </c>
    </row>
    <row r="61" spans="2:10" hidden="1" x14ac:dyDescent="0.2">
      <c r="B61" s="6" t="s">
        <v>22</v>
      </c>
      <c r="C61" s="1" t="s">
        <v>31</v>
      </c>
      <c r="D61" s="1" t="str">
        <f t="shared" ref="D61:D106" si="3">B61&amp;" "&amp;C61</f>
        <v>02 青森</v>
      </c>
      <c r="F61" s="1" t="s">
        <v>18</v>
      </c>
      <c r="G61" s="1" t="str">
        <f t="shared" ref="G61:G106" si="4">C61&amp;F61</f>
        <v>青森県</v>
      </c>
      <c r="J61" s="1" t="s">
        <v>121</v>
      </c>
    </row>
    <row r="62" spans="2:10" hidden="1" x14ac:dyDescent="0.2">
      <c r="B62" s="6" t="s">
        <v>23</v>
      </c>
      <c r="C62" s="1" t="s">
        <v>32</v>
      </c>
      <c r="D62" s="1" t="str">
        <f t="shared" si="3"/>
        <v>03 岩手</v>
      </c>
      <c r="F62" s="1" t="s">
        <v>18</v>
      </c>
      <c r="G62" s="1" t="str">
        <f t="shared" si="4"/>
        <v>岩手県</v>
      </c>
      <c r="J62" s="1" t="s">
        <v>122</v>
      </c>
    </row>
    <row r="63" spans="2:10" hidden="1" x14ac:dyDescent="0.2">
      <c r="B63" s="6" t="s">
        <v>24</v>
      </c>
      <c r="C63" s="1" t="s">
        <v>33</v>
      </c>
      <c r="D63" s="1" t="str">
        <f t="shared" si="3"/>
        <v>04 宮城</v>
      </c>
      <c r="F63" s="1" t="s">
        <v>18</v>
      </c>
      <c r="G63" s="1" t="str">
        <f t="shared" si="4"/>
        <v>宮城県</v>
      </c>
      <c r="J63" s="1" t="s">
        <v>123</v>
      </c>
    </row>
    <row r="64" spans="2:10" hidden="1" x14ac:dyDescent="0.2">
      <c r="B64" s="6" t="s">
        <v>25</v>
      </c>
      <c r="C64" s="1" t="s">
        <v>34</v>
      </c>
      <c r="D64" s="1" t="str">
        <f t="shared" si="3"/>
        <v>05 秋田</v>
      </c>
      <c r="F64" s="1" t="s">
        <v>18</v>
      </c>
      <c r="G64" s="1" t="str">
        <f t="shared" si="4"/>
        <v>秋田県</v>
      </c>
    </row>
    <row r="65" spans="2:7" hidden="1" x14ac:dyDescent="0.2">
      <c r="B65" s="6" t="s">
        <v>26</v>
      </c>
      <c r="C65" s="1" t="s">
        <v>35</v>
      </c>
      <c r="D65" s="1" t="str">
        <f t="shared" si="3"/>
        <v>06 山形</v>
      </c>
      <c r="F65" s="1" t="s">
        <v>18</v>
      </c>
      <c r="G65" s="1" t="str">
        <f t="shared" si="4"/>
        <v>山形県</v>
      </c>
    </row>
    <row r="66" spans="2:7" hidden="1" x14ac:dyDescent="0.2">
      <c r="B66" s="6" t="s">
        <v>27</v>
      </c>
      <c r="C66" s="1" t="s">
        <v>36</v>
      </c>
      <c r="D66" s="1" t="str">
        <f t="shared" si="3"/>
        <v>07 福島</v>
      </c>
      <c r="F66" s="1" t="s">
        <v>18</v>
      </c>
      <c r="G66" s="1" t="str">
        <f t="shared" si="4"/>
        <v>福島県</v>
      </c>
    </row>
    <row r="67" spans="2:7" hidden="1" x14ac:dyDescent="0.2">
      <c r="B67" s="6" t="s">
        <v>28</v>
      </c>
      <c r="C67" s="1" t="s">
        <v>37</v>
      </c>
      <c r="D67" s="1" t="str">
        <f t="shared" si="3"/>
        <v>08 茨城</v>
      </c>
      <c r="F67" s="1" t="s">
        <v>18</v>
      </c>
      <c r="G67" s="1" t="str">
        <f t="shared" si="4"/>
        <v>茨城県</v>
      </c>
    </row>
    <row r="68" spans="2:7" hidden="1" x14ac:dyDescent="0.2">
      <c r="B68" s="6" t="s">
        <v>29</v>
      </c>
      <c r="C68" s="1" t="s">
        <v>38</v>
      </c>
      <c r="D68" s="1" t="str">
        <f t="shared" si="3"/>
        <v>09 栃木</v>
      </c>
      <c r="F68" s="1" t="s">
        <v>18</v>
      </c>
      <c r="G68" s="1" t="str">
        <f t="shared" si="4"/>
        <v>栃木県</v>
      </c>
    </row>
    <row r="69" spans="2:7" hidden="1" x14ac:dyDescent="0.2">
      <c r="B69" s="1">
        <v>10</v>
      </c>
      <c r="C69" s="1" t="s">
        <v>39</v>
      </c>
      <c r="D69" s="1" t="str">
        <f t="shared" si="3"/>
        <v>10 群馬</v>
      </c>
      <c r="F69" s="1" t="s">
        <v>18</v>
      </c>
      <c r="G69" s="1" t="str">
        <f t="shared" si="4"/>
        <v>群馬県</v>
      </c>
    </row>
    <row r="70" spans="2:7" hidden="1" x14ac:dyDescent="0.2">
      <c r="B70" s="1">
        <v>11</v>
      </c>
      <c r="C70" s="1" t="s">
        <v>40</v>
      </c>
      <c r="D70" s="1" t="str">
        <f t="shared" si="3"/>
        <v>11 埼玉</v>
      </c>
      <c r="F70" s="1" t="s">
        <v>18</v>
      </c>
      <c r="G70" s="1" t="str">
        <f t="shared" si="4"/>
        <v>埼玉県</v>
      </c>
    </row>
    <row r="71" spans="2:7" hidden="1" x14ac:dyDescent="0.2">
      <c r="B71" s="1">
        <v>12</v>
      </c>
      <c r="C71" s="1" t="s">
        <v>41</v>
      </c>
      <c r="D71" s="1" t="str">
        <f t="shared" si="3"/>
        <v>12 千葉</v>
      </c>
      <c r="F71" s="1" t="s">
        <v>18</v>
      </c>
      <c r="G71" s="1" t="str">
        <f t="shared" si="4"/>
        <v>千葉県</v>
      </c>
    </row>
    <row r="72" spans="2:7" hidden="1" x14ac:dyDescent="0.2">
      <c r="B72" s="1">
        <v>13</v>
      </c>
      <c r="C72" s="1" t="s">
        <v>42</v>
      </c>
      <c r="D72" s="1" t="str">
        <f t="shared" si="3"/>
        <v>13 東京</v>
      </c>
      <c r="F72" s="1" t="s">
        <v>19</v>
      </c>
      <c r="G72" s="1" t="str">
        <f t="shared" si="4"/>
        <v>東京都</v>
      </c>
    </row>
    <row r="73" spans="2:7" hidden="1" x14ac:dyDescent="0.2">
      <c r="B73" s="1">
        <v>14</v>
      </c>
      <c r="C73" s="1" t="s">
        <v>43</v>
      </c>
      <c r="D73" s="1" t="str">
        <f t="shared" si="3"/>
        <v>14 神奈川</v>
      </c>
      <c r="F73" s="1" t="s">
        <v>18</v>
      </c>
      <c r="G73" s="1" t="str">
        <f t="shared" si="4"/>
        <v>神奈川県</v>
      </c>
    </row>
    <row r="74" spans="2:7" hidden="1" x14ac:dyDescent="0.2">
      <c r="B74" s="1">
        <v>15</v>
      </c>
      <c r="C74" s="1" t="s">
        <v>44</v>
      </c>
      <c r="D74" s="1" t="str">
        <f t="shared" si="3"/>
        <v>15 山梨</v>
      </c>
      <c r="F74" s="1" t="s">
        <v>18</v>
      </c>
      <c r="G74" s="1" t="str">
        <f t="shared" si="4"/>
        <v>山梨県</v>
      </c>
    </row>
    <row r="75" spans="2:7" hidden="1" x14ac:dyDescent="0.2">
      <c r="B75" s="1">
        <v>16</v>
      </c>
      <c r="C75" s="1" t="s">
        <v>45</v>
      </c>
      <c r="D75" s="1" t="str">
        <f t="shared" si="3"/>
        <v>16 新潟</v>
      </c>
      <c r="F75" s="1" t="s">
        <v>18</v>
      </c>
      <c r="G75" s="1" t="str">
        <f t="shared" si="4"/>
        <v>新潟県</v>
      </c>
    </row>
    <row r="76" spans="2:7" hidden="1" x14ac:dyDescent="0.2">
      <c r="B76" s="1">
        <v>17</v>
      </c>
      <c r="C76" s="1" t="s">
        <v>46</v>
      </c>
      <c r="D76" s="1" t="str">
        <f t="shared" si="3"/>
        <v>17 長野</v>
      </c>
      <c r="F76" s="1" t="s">
        <v>18</v>
      </c>
      <c r="G76" s="1" t="str">
        <f t="shared" si="4"/>
        <v>長野県</v>
      </c>
    </row>
    <row r="77" spans="2:7" hidden="1" x14ac:dyDescent="0.2">
      <c r="B77" s="1">
        <v>18</v>
      </c>
      <c r="C77" s="1" t="s">
        <v>47</v>
      </c>
      <c r="D77" s="1" t="str">
        <f t="shared" si="3"/>
        <v>18 富山</v>
      </c>
      <c r="F77" s="1" t="s">
        <v>18</v>
      </c>
      <c r="G77" s="1" t="str">
        <f t="shared" si="4"/>
        <v>富山県</v>
      </c>
    </row>
    <row r="78" spans="2:7" hidden="1" x14ac:dyDescent="0.2">
      <c r="B78" s="1">
        <v>19</v>
      </c>
      <c r="C78" s="1" t="s">
        <v>48</v>
      </c>
      <c r="D78" s="1" t="str">
        <f t="shared" si="3"/>
        <v>19 石川</v>
      </c>
      <c r="F78" s="1" t="s">
        <v>18</v>
      </c>
      <c r="G78" s="1" t="str">
        <f t="shared" si="4"/>
        <v>石川県</v>
      </c>
    </row>
    <row r="79" spans="2:7" hidden="1" x14ac:dyDescent="0.2">
      <c r="B79" s="1">
        <v>20</v>
      </c>
      <c r="C79" s="1" t="s">
        <v>49</v>
      </c>
      <c r="D79" s="1" t="str">
        <f t="shared" si="3"/>
        <v>20 福井</v>
      </c>
      <c r="F79" s="1" t="s">
        <v>18</v>
      </c>
      <c r="G79" s="1" t="str">
        <f t="shared" si="4"/>
        <v>福井県</v>
      </c>
    </row>
    <row r="80" spans="2:7" hidden="1" x14ac:dyDescent="0.2">
      <c r="B80" s="1">
        <v>21</v>
      </c>
      <c r="C80" s="1" t="s">
        <v>50</v>
      </c>
      <c r="D80" s="1" t="str">
        <f t="shared" si="3"/>
        <v>21 静岡</v>
      </c>
      <c r="F80" s="1" t="s">
        <v>18</v>
      </c>
      <c r="G80" s="1" t="str">
        <f t="shared" si="4"/>
        <v>静岡県</v>
      </c>
    </row>
    <row r="81" spans="2:7" hidden="1" x14ac:dyDescent="0.2">
      <c r="B81" s="1">
        <v>22</v>
      </c>
      <c r="C81" s="1" t="s">
        <v>51</v>
      </c>
      <c r="D81" s="1" t="str">
        <f t="shared" si="3"/>
        <v>22 愛知</v>
      </c>
      <c r="F81" s="1" t="s">
        <v>18</v>
      </c>
      <c r="G81" s="1" t="str">
        <f t="shared" si="4"/>
        <v>愛知県</v>
      </c>
    </row>
    <row r="82" spans="2:7" hidden="1" x14ac:dyDescent="0.2">
      <c r="B82" s="1">
        <v>23</v>
      </c>
      <c r="C82" s="1" t="s">
        <v>52</v>
      </c>
      <c r="D82" s="1" t="str">
        <f t="shared" si="3"/>
        <v>23 三重</v>
      </c>
      <c r="F82" s="1" t="s">
        <v>18</v>
      </c>
      <c r="G82" s="1" t="str">
        <f t="shared" si="4"/>
        <v>三重県</v>
      </c>
    </row>
    <row r="83" spans="2:7" hidden="1" x14ac:dyDescent="0.2">
      <c r="B83" s="1">
        <v>24</v>
      </c>
      <c r="C83" s="1" t="s">
        <v>53</v>
      </c>
      <c r="D83" s="1" t="str">
        <f t="shared" si="3"/>
        <v>24 岐阜</v>
      </c>
      <c r="F83" s="1" t="s">
        <v>18</v>
      </c>
      <c r="G83" s="1" t="str">
        <f t="shared" si="4"/>
        <v>岐阜県</v>
      </c>
    </row>
    <row r="84" spans="2:7" hidden="1" x14ac:dyDescent="0.2">
      <c r="B84" s="1">
        <v>25</v>
      </c>
      <c r="C84" s="1" t="s">
        <v>54</v>
      </c>
      <c r="D84" s="1" t="str">
        <f t="shared" si="3"/>
        <v>25 滋賀</v>
      </c>
      <c r="F84" s="1" t="s">
        <v>18</v>
      </c>
      <c r="G84" s="1" t="str">
        <f t="shared" si="4"/>
        <v>滋賀県</v>
      </c>
    </row>
    <row r="85" spans="2:7" hidden="1" x14ac:dyDescent="0.2">
      <c r="B85" s="1">
        <v>26</v>
      </c>
      <c r="C85" s="1" t="s">
        <v>55</v>
      </c>
      <c r="D85" s="1" t="str">
        <f t="shared" si="3"/>
        <v>26 京都</v>
      </c>
      <c r="F85" s="1" t="s">
        <v>20</v>
      </c>
      <c r="G85" s="1" t="str">
        <f t="shared" si="4"/>
        <v>京都府</v>
      </c>
    </row>
    <row r="86" spans="2:7" hidden="1" x14ac:dyDescent="0.2">
      <c r="B86" s="1">
        <v>27</v>
      </c>
      <c r="C86" s="1" t="s">
        <v>56</v>
      </c>
      <c r="D86" s="1" t="str">
        <f t="shared" si="3"/>
        <v>27 大阪</v>
      </c>
      <c r="F86" s="1" t="s">
        <v>20</v>
      </c>
      <c r="G86" s="1" t="str">
        <f t="shared" si="4"/>
        <v>大阪府</v>
      </c>
    </row>
    <row r="87" spans="2:7" hidden="1" x14ac:dyDescent="0.2">
      <c r="B87" s="1">
        <v>28</v>
      </c>
      <c r="C87" s="1" t="s">
        <v>57</v>
      </c>
      <c r="D87" s="1" t="str">
        <f t="shared" si="3"/>
        <v>28 兵庫</v>
      </c>
      <c r="F87" s="1" t="s">
        <v>18</v>
      </c>
      <c r="G87" s="1" t="str">
        <f t="shared" si="4"/>
        <v>兵庫県</v>
      </c>
    </row>
    <row r="88" spans="2:7" hidden="1" x14ac:dyDescent="0.2">
      <c r="B88" s="1">
        <v>29</v>
      </c>
      <c r="C88" s="1" t="s">
        <v>58</v>
      </c>
      <c r="D88" s="1" t="str">
        <f t="shared" si="3"/>
        <v>29 奈良</v>
      </c>
      <c r="F88" s="1" t="s">
        <v>18</v>
      </c>
      <c r="G88" s="1" t="str">
        <f t="shared" si="4"/>
        <v>奈良県</v>
      </c>
    </row>
    <row r="89" spans="2:7" hidden="1" x14ac:dyDescent="0.2">
      <c r="B89" s="1">
        <v>30</v>
      </c>
      <c r="C89" s="1" t="s">
        <v>59</v>
      </c>
      <c r="D89" s="1" t="str">
        <f t="shared" si="3"/>
        <v>30 和歌山</v>
      </c>
      <c r="F89" s="1" t="s">
        <v>18</v>
      </c>
      <c r="G89" s="1" t="str">
        <f t="shared" si="4"/>
        <v>和歌山県</v>
      </c>
    </row>
    <row r="90" spans="2:7" hidden="1" x14ac:dyDescent="0.2">
      <c r="B90" s="1">
        <v>31</v>
      </c>
      <c r="C90" s="1" t="s">
        <v>60</v>
      </c>
      <c r="D90" s="1" t="str">
        <f t="shared" si="3"/>
        <v>31 鳥取</v>
      </c>
      <c r="F90" s="1" t="s">
        <v>18</v>
      </c>
      <c r="G90" s="1" t="str">
        <f t="shared" si="4"/>
        <v>鳥取県</v>
      </c>
    </row>
    <row r="91" spans="2:7" hidden="1" x14ac:dyDescent="0.2">
      <c r="B91" s="1">
        <v>32</v>
      </c>
      <c r="C91" s="1" t="s">
        <v>61</v>
      </c>
      <c r="D91" s="1" t="str">
        <f t="shared" si="3"/>
        <v>32 島根</v>
      </c>
      <c r="F91" s="1" t="s">
        <v>18</v>
      </c>
      <c r="G91" s="1" t="str">
        <f t="shared" si="4"/>
        <v>島根県</v>
      </c>
    </row>
    <row r="92" spans="2:7" hidden="1" x14ac:dyDescent="0.2">
      <c r="B92" s="1">
        <v>33</v>
      </c>
      <c r="C92" s="1" t="s">
        <v>62</v>
      </c>
      <c r="D92" s="1" t="str">
        <f t="shared" si="3"/>
        <v>33 岡山</v>
      </c>
      <c r="F92" s="1" t="s">
        <v>18</v>
      </c>
      <c r="G92" s="1" t="str">
        <f t="shared" si="4"/>
        <v>岡山県</v>
      </c>
    </row>
    <row r="93" spans="2:7" hidden="1" x14ac:dyDescent="0.2">
      <c r="B93" s="1">
        <v>34</v>
      </c>
      <c r="C93" s="1" t="s">
        <v>63</v>
      </c>
      <c r="D93" s="1" t="str">
        <f t="shared" si="3"/>
        <v>34 広島</v>
      </c>
      <c r="F93" s="1" t="s">
        <v>18</v>
      </c>
      <c r="G93" s="1" t="str">
        <f t="shared" si="4"/>
        <v>広島県</v>
      </c>
    </row>
    <row r="94" spans="2:7" hidden="1" x14ac:dyDescent="0.2">
      <c r="B94" s="1">
        <v>35</v>
      </c>
      <c r="C94" s="1" t="s">
        <v>64</v>
      </c>
      <c r="D94" s="1" t="str">
        <f t="shared" si="3"/>
        <v>35 山口</v>
      </c>
      <c r="F94" s="1" t="s">
        <v>18</v>
      </c>
      <c r="G94" s="1" t="str">
        <f t="shared" si="4"/>
        <v>山口県</v>
      </c>
    </row>
    <row r="95" spans="2:7" hidden="1" x14ac:dyDescent="0.2">
      <c r="B95" s="1">
        <v>36</v>
      </c>
      <c r="C95" s="1" t="s">
        <v>65</v>
      </c>
      <c r="D95" s="1" t="str">
        <f t="shared" si="3"/>
        <v>36 香川</v>
      </c>
      <c r="F95" s="1" t="s">
        <v>18</v>
      </c>
      <c r="G95" s="1" t="str">
        <f t="shared" si="4"/>
        <v>香川県</v>
      </c>
    </row>
    <row r="96" spans="2:7" hidden="1" x14ac:dyDescent="0.2">
      <c r="B96" s="1">
        <v>37</v>
      </c>
      <c r="C96" s="1" t="s">
        <v>66</v>
      </c>
      <c r="D96" s="1" t="str">
        <f t="shared" si="3"/>
        <v>37 徳島</v>
      </c>
      <c r="F96" s="1" t="s">
        <v>18</v>
      </c>
      <c r="G96" s="1" t="str">
        <f t="shared" si="4"/>
        <v>徳島県</v>
      </c>
    </row>
    <row r="97" spans="2:7" hidden="1" x14ac:dyDescent="0.2">
      <c r="B97" s="1">
        <v>38</v>
      </c>
      <c r="C97" s="1" t="s">
        <v>67</v>
      </c>
      <c r="D97" s="1" t="str">
        <f t="shared" si="3"/>
        <v>38 愛媛</v>
      </c>
      <c r="F97" s="1" t="s">
        <v>18</v>
      </c>
      <c r="G97" s="1" t="str">
        <f t="shared" si="4"/>
        <v>愛媛県</v>
      </c>
    </row>
    <row r="98" spans="2:7" hidden="1" x14ac:dyDescent="0.2">
      <c r="B98" s="1">
        <v>39</v>
      </c>
      <c r="C98" s="1" t="s">
        <v>68</v>
      </c>
      <c r="D98" s="1" t="str">
        <f t="shared" si="3"/>
        <v>39 高知</v>
      </c>
      <c r="F98" s="1" t="s">
        <v>18</v>
      </c>
      <c r="G98" s="1" t="str">
        <f t="shared" si="4"/>
        <v>高知県</v>
      </c>
    </row>
    <row r="99" spans="2:7" hidden="1" x14ac:dyDescent="0.2">
      <c r="B99" s="1">
        <v>40</v>
      </c>
      <c r="C99" s="1" t="s">
        <v>69</v>
      </c>
      <c r="D99" s="1" t="str">
        <f t="shared" si="3"/>
        <v>40 福岡</v>
      </c>
      <c r="F99" s="1" t="s">
        <v>18</v>
      </c>
      <c r="G99" s="1" t="str">
        <f t="shared" si="4"/>
        <v>福岡県</v>
      </c>
    </row>
    <row r="100" spans="2:7" hidden="1" x14ac:dyDescent="0.2">
      <c r="B100" s="1">
        <v>41</v>
      </c>
      <c r="C100" s="1" t="s">
        <v>70</v>
      </c>
      <c r="D100" s="1" t="str">
        <f t="shared" si="3"/>
        <v>41 佐賀</v>
      </c>
      <c r="F100" s="1" t="s">
        <v>18</v>
      </c>
      <c r="G100" s="1" t="str">
        <f t="shared" si="4"/>
        <v>佐賀県</v>
      </c>
    </row>
    <row r="101" spans="2:7" hidden="1" x14ac:dyDescent="0.2">
      <c r="B101" s="1">
        <v>42</v>
      </c>
      <c r="C101" s="1" t="s">
        <v>71</v>
      </c>
      <c r="D101" s="1" t="str">
        <f t="shared" si="3"/>
        <v>42 長崎</v>
      </c>
      <c r="F101" s="1" t="s">
        <v>18</v>
      </c>
      <c r="G101" s="1" t="str">
        <f t="shared" si="4"/>
        <v>長崎県</v>
      </c>
    </row>
    <row r="102" spans="2:7" hidden="1" x14ac:dyDescent="0.2">
      <c r="B102" s="1">
        <v>43</v>
      </c>
      <c r="C102" s="1" t="s">
        <v>72</v>
      </c>
      <c r="D102" s="1" t="str">
        <f t="shared" si="3"/>
        <v>43 熊本</v>
      </c>
      <c r="F102" s="1" t="s">
        <v>18</v>
      </c>
      <c r="G102" s="1" t="str">
        <f t="shared" si="4"/>
        <v>熊本県</v>
      </c>
    </row>
    <row r="103" spans="2:7" hidden="1" x14ac:dyDescent="0.2">
      <c r="B103" s="1">
        <v>44</v>
      </c>
      <c r="C103" s="1" t="s">
        <v>73</v>
      </c>
      <c r="D103" s="1" t="str">
        <f t="shared" si="3"/>
        <v>44 大分</v>
      </c>
      <c r="F103" s="1" t="s">
        <v>18</v>
      </c>
      <c r="G103" s="1" t="str">
        <f t="shared" si="4"/>
        <v>大分県</v>
      </c>
    </row>
    <row r="104" spans="2:7" hidden="1" x14ac:dyDescent="0.2">
      <c r="B104" s="1">
        <v>45</v>
      </c>
      <c r="C104" s="1" t="s">
        <v>74</v>
      </c>
      <c r="D104" s="1" t="str">
        <f t="shared" si="3"/>
        <v>45 宮崎</v>
      </c>
      <c r="F104" s="1" t="s">
        <v>18</v>
      </c>
      <c r="G104" s="1" t="str">
        <f t="shared" si="4"/>
        <v>宮崎県</v>
      </c>
    </row>
    <row r="105" spans="2:7" hidden="1" x14ac:dyDescent="0.2">
      <c r="B105" s="1">
        <v>46</v>
      </c>
      <c r="C105" s="1" t="s">
        <v>75</v>
      </c>
      <c r="D105" s="1" t="str">
        <f t="shared" si="3"/>
        <v>46 鹿児島</v>
      </c>
      <c r="F105" s="1" t="s">
        <v>18</v>
      </c>
      <c r="G105" s="1" t="str">
        <f t="shared" si="4"/>
        <v>鹿児島県</v>
      </c>
    </row>
    <row r="106" spans="2:7" hidden="1" x14ac:dyDescent="0.2">
      <c r="B106" s="1">
        <v>47</v>
      </c>
      <c r="C106" s="1" t="s">
        <v>76</v>
      </c>
      <c r="D106" s="1" t="str">
        <f t="shared" si="3"/>
        <v>47 沖縄</v>
      </c>
      <c r="F106" s="1" t="s">
        <v>18</v>
      </c>
      <c r="G106" s="1" t="str">
        <f t="shared" si="4"/>
        <v>沖縄県</v>
      </c>
    </row>
    <row r="107" spans="2:7" hidden="1" x14ac:dyDescent="0.2"/>
    <row r="108" spans="2:7" hidden="1" x14ac:dyDescent="0.2"/>
    <row r="109" spans="2:7" hidden="1" x14ac:dyDescent="0.2"/>
    <row r="110" spans="2:7" hidden="1" x14ac:dyDescent="0.2"/>
    <row r="111" spans="2:7" hidden="1" x14ac:dyDescent="0.2"/>
    <row r="112" spans="2:7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</sheetData>
  <sheetProtection selectLockedCells="1"/>
  <mergeCells count="170">
    <mergeCell ref="H9:I9"/>
    <mergeCell ref="D28:E28"/>
    <mergeCell ref="D23:E23"/>
    <mergeCell ref="D27:E27"/>
    <mergeCell ref="C11:J11"/>
    <mergeCell ref="K14:N14"/>
    <mergeCell ref="Q14:X14"/>
    <mergeCell ref="U27:V27"/>
    <mergeCell ref="W2:AD2"/>
    <mergeCell ref="F7:N7"/>
    <mergeCell ref="O6:AD6"/>
    <mergeCell ref="O7:AD7"/>
    <mergeCell ref="B4:G4"/>
    <mergeCell ref="H3:X3"/>
    <mergeCell ref="B5:D5"/>
    <mergeCell ref="H4:X4"/>
    <mergeCell ref="F6:N6"/>
    <mergeCell ref="E2:I2"/>
    <mergeCell ref="K12:N13"/>
    <mergeCell ref="K11:N11"/>
    <mergeCell ref="J5:AD5"/>
    <mergeCell ref="AC9:AD9"/>
    <mergeCell ref="C14:J14"/>
    <mergeCell ref="D24:E24"/>
    <mergeCell ref="W29:X29"/>
    <mergeCell ref="M29:T29"/>
    <mergeCell ref="B23:B33"/>
    <mergeCell ref="N36:O36"/>
    <mergeCell ref="N37:O37"/>
    <mergeCell ref="D36:I36"/>
    <mergeCell ref="D37:I37"/>
    <mergeCell ref="Y30:AD30"/>
    <mergeCell ref="Y29:AD29"/>
    <mergeCell ref="F33:L33"/>
    <mergeCell ref="F32:L32"/>
    <mergeCell ref="U30:V30"/>
    <mergeCell ref="F29:L29"/>
    <mergeCell ref="M33:T33"/>
    <mergeCell ref="M31:T31"/>
    <mergeCell ref="M30:T30"/>
    <mergeCell ref="O21:P22"/>
    <mergeCell ref="Q21:X22"/>
    <mergeCell ref="D40:E40"/>
    <mergeCell ref="J37:M37"/>
    <mergeCell ref="Q36:R36"/>
    <mergeCell ref="S36:X36"/>
    <mergeCell ref="Q37:R37"/>
    <mergeCell ref="S37:X37"/>
    <mergeCell ref="C21:J22"/>
    <mergeCell ref="C32:E33"/>
    <mergeCell ref="F23:L23"/>
    <mergeCell ref="M23:T23"/>
    <mergeCell ref="F28:L28"/>
    <mergeCell ref="D25:E25"/>
    <mergeCell ref="F30:L30"/>
    <mergeCell ref="F24:L24"/>
    <mergeCell ref="F27:L27"/>
    <mergeCell ref="W32:X32"/>
    <mergeCell ref="W33:X33"/>
    <mergeCell ref="J36:M36"/>
    <mergeCell ref="B36:C36"/>
    <mergeCell ref="W24:X24"/>
    <mergeCell ref="W25:X25"/>
    <mergeCell ref="W26:X26"/>
    <mergeCell ref="B1:AD1"/>
    <mergeCell ref="B11:B13"/>
    <mergeCell ref="B6:E7"/>
    <mergeCell ref="Y4:AD4"/>
    <mergeCell ref="Y3:AD3"/>
    <mergeCell ref="B3:G3"/>
    <mergeCell ref="C12:J13"/>
    <mergeCell ref="B9:G9"/>
    <mergeCell ref="F5:I5"/>
    <mergeCell ref="O12:P13"/>
    <mergeCell ref="W9:X9"/>
    <mergeCell ref="K9:L9"/>
    <mergeCell ref="B8:C8"/>
    <mergeCell ref="N9:O9"/>
    <mergeCell ref="D8:O8"/>
    <mergeCell ref="Z9:AA9"/>
    <mergeCell ref="T9:U9"/>
    <mergeCell ref="R8:AD8"/>
    <mergeCell ref="P8:Q8"/>
    <mergeCell ref="O11:P11"/>
    <mergeCell ref="Q9:R9"/>
    <mergeCell ref="Q11:AD11"/>
    <mergeCell ref="J2:Q2"/>
    <mergeCell ref="R2:V2"/>
    <mergeCell ref="Q12:AD13"/>
    <mergeCell ref="U31:V31"/>
    <mergeCell ref="U32:V32"/>
    <mergeCell ref="U29:V29"/>
    <mergeCell ref="Y23:AD23"/>
    <mergeCell ref="W23:X23"/>
    <mergeCell ref="Y24:AD24"/>
    <mergeCell ref="Y28:AD28"/>
    <mergeCell ref="Y27:AD27"/>
    <mergeCell ref="Y25:AD25"/>
    <mergeCell ref="M28:T28"/>
    <mergeCell ref="M26:T26"/>
    <mergeCell ref="M25:T25"/>
    <mergeCell ref="M24:T24"/>
    <mergeCell ref="U28:V28"/>
    <mergeCell ref="W27:X27"/>
    <mergeCell ref="W28:X28"/>
    <mergeCell ref="M27:T27"/>
    <mergeCell ref="U26:V26"/>
    <mergeCell ref="M32:T32"/>
    <mergeCell ref="U24:V24"/>
    <mergeCell ref="Y26:AD26"/>
    <mergeCell ref="O14:P14"/>
    <mergeCell ref="U25:V25"/>
    <mergeCell ref="Y32:AD32"/>
    <mergeCell ref="Y31:AD31"/>
    <mergeCell ref="D31:E31"/>
    <mergeCell ref="D30:E30"/>
    <mergeCell ref="F31:L31"/>
    <mergeCell ref="B37:C37"/>
    <mergeCell ref="AC37:AD37"/>
    <mergeCell ref="Y36:AB36"/>
    <mergeCell ref="Y37:AB37"/>
    <mergeCell ref="AC36:AD36"/>
    <mergeCell ref="B47:G47"/>
    <mergeCell ref="I47:N47"/>
    <mergeCell ref="P47:U47"/>
    <mergeCell ref="D26:E26"/>
    <mergeCell ref="D29:E29"/>
    <mergeCell ref="F26:L26"/>
    <mergeCell ref="F25:L25"/>
    <mergeCell ref="U23:V23"/>
    <mergeCell ref="Y21:AD22"/>
    <mergeCell ref="W47:AD47"/>
    <mergeCell ref="W30:X30"/>
    <mergeCell ref="W31:X31"/>
    <mergeCell ref="B40:C40"/>
    <mergeCell ref="U33:V33"/>
    <mergeCell ref="C41:Q41"/>
    <mergeCell ref="U41:AB41"/>
    <mergeCell ref="B46:G46"/>
    <mergeCell ref="I46:N46"/>
    <mergeCell ref="P46:U46"/>
    <mergeCell ref="W46:AD46"/>
    <mergeCell ref="R41:T41"/>
    <mergeCell ref="G40:H40"/>
    <mergeCell ref="J40:K40"/>
    <mergeCell ref="Y33:AD33"/>
    <mergeCell ref="B14:B16"/>
    <mergeCell ref="C15:J16"/>
    <mergeCell ref="K15:N16"/>
    <mergeCell ref="O15:P16"/>
    <mergeCell ref="Q15:X16"/>
    <mergeCell ref="Y15:AD16"/>
    <mergeCell ref="Y14:AD14"/>
    <mergeCell ref="B17:B22"/>
    <mergeCell ref="C17:J17"/>
    <mergeCell ref="K17:N17"/>
    <mergeCell ref="O17:P17"/>
    <mergeCell ref="Q17:X17"/>
    <mergeCell ref="C20:J20"/>
    <mergeCell ref="K20:N20"/>
    <mergeCell ref="O20:P20"/>
    <mergeCell ref="Q20:X20"/>
    <mergeCell ref="Y17:AD17"/>
    <mergeCell ref="C18:J19"/>
    <mergeCell ref="K18:N19"/>
    <mergeCell ref="O18:P19"/>
    <mergeCell ref="Q18:X19"/>
    <mergeCell ref="Y18:AD19"/>
    <mergeCell ref="Y20:AD20"/>
    <mergeCell ref="K21:N22"/>
  </mergeCells>
  <phoneticPr fontId="2"/>
  <dataValidations count="9">
    <dataValidation type="list" allowBlank="1" showInputMessage="1" showErrorMessage="1" sqref="B1:AD1">
      <formula1>$AJ$4:$AJ$12</formula1>
    </dataValidation>
    <dataValidation type="list" allowBlank="1" showInputMessage="1" showErrorMessage="1" sqref="W24:X33">
      <formula1>$AJ$12:$AJ$14</formula1>
    </dataValidation>
    <dataValidation imeMode="halfAlpha" allowBlank="1" showInputMessage="1" showErrorMessage="1" sqref="F5:I5 Y37 R8:AD8 Y24:AD33 Y4:AD4 J37 D40:E40 G40:H40 J40:K40 Y15"/>
    <dataValidation imeMode="halfKatakana" allowBlank="1" showInputMessage="1" showErrorMessage="1" sqref="H3:X3 Q11:AD11 Q14:X14 S36:X36 Q20:X20 Q17:X17 D36:I36"/>
    <dataValidation imeMode="hiragana" allowBlank="1" showInputMessage="1" showErrorMessage="1" sqref="H4:X4 J5:AD5 F7:AD7 H9:I9 K9:L9 N9:O9 Q9:R9 T9:U9 W9:X9 Z9:AA9 AC9:AD9 C12:N13 D37 C15 Q12:AD13 F24:F33 M24:M33 S37 Q15 K15"/>
    <dataValidation type="list" allowBlank="1" showInputMessage="1" showErrorMessage="1" sqref="D24:E31">
      <formula1>$AJ$3:$AJ$4</formula1>
    </dataValidation>
    <dataValidation type="list" allowBlank="1" showInputMessage="1" showErrorMessage="1" sqref="W2:AD2">
      <formula1>$AJ$34:$AJ$38</formula1>
    </dataValidation>
    <dataValidation type="list" allowBlank="1" showInputMessage="1" showErrorMessage="1" sqref="J2:Q2">
      <formula1>$AJ$25:$AJ$32</formula1>
    </dataValidation>
    <dataValidation type="list" allowBlank="1" showInputMessage="1" showErrorMessage="1" sqref="U24:V33">
      <formula1>$AJ$22:$AJ$24</formula1>
    </dataValidation>
  </dataValidations>
  <printOptions horizontalCentered="1" verticalCentered="1"/>
  <pageMargins left="0.23622047244094491" right="0.23622047244094491" top="0.35433070866141736" bottom="0.35433070866141736" header="0.11811023622047245" footer="0.11811023622047245"/>
  <pageSetup paperSize="9" scale="84" fitToWidth="0" orientation="portrait" blackAndWhite="1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11"/>
  <sheetViews>
    <sheetView topLeftCell="F1" workbookViewId="0">
      <selection activeCell="K4" sqref="K4"/>
    </sheetView>
  </sheetViews>
  <sheetFormatPr defaultRowHeight="13.2" x14ac:dyDescent="0.2"/>
  <cols>
    <col min="2" max="2" width="4.77734375" customWidth="1"/>
    <col min="3" max="3" width="14.88671875" customWidth="1"/>
    <col min="10" max="10" width="16" customWidth="1"/>
    <col min="13" max="13" width="6.109375" customWidth="1"/>
    <col min="15" max="15" width="10.44140625" customWidth="1"/>
    <col min="16" max="16" width="4.33203125" customWidth="1"/>
    <col min="17" max="17" width="8.21875" customWidth="1"/>
  </cols>
  <sheetData>
    <row r="1" spans="1:22" x14ac:dyDescent="0.2">
      <c r="A1" t="s">
        <v>145</v>
      </c>
      <c r="B1" t="s">
        <v>146</v>
      </c>
      <c r="C1" t="s">
        <v>93</v>
      </c>
      <c r="D1" t="s">
        <v>97</v>
      </c>
      <c r="E1" t="s">
        <v>92</v>
      </c>
      <c r="F1" t="s">
        <v>0</v>
      </c>
      <c r="G1" t="s">
        <v>94</v>
      </c>
      <c r="H1" t="s">
        <v>95</v>
      </c>
      <c r="I1" t="s">
        <v>96</v>
      </c>
      <c r="J1" t="s">
        <v>98</v>
      </c>
      <c r="K1" t="s">
        <v>99</v>
      </c>
      <c r="L1" t="s">
        <v>101</v>
      </c>
      <c r="N1" t="s">
        <v>112</v>
      </c>
      <c r="O1" t="s">
        <v>93</v>
      </c>
      <c r="P1" t="s">
        <v>7</v>
      </c>
      <c r="Q1" t="s">
        <v>113</v>
      </c>
      <c r="R1" t="s">
        <v>101</v>
      </c>
      <c r="S1" t="s">
        <v>296</v>
      </c>
      <c r="T1" t="s">
        <v>146</v>
      </c>
      <c r="U1" t="s">
        <v>297</v>
      </c>
      <c r="V1" t="s">
        <v>289</v>
      </c>
    </row>
    <row r="2" spans="1:22" x14ac:dyDescent="0.2">
      <c r="A2" t="str">
        <f>IF('参加申込書(当日持参）'!J2="","",'参加申込書(当日持参）'!J2)</f>
        <v>東京都</v>
      </c>
      <c r="B2" t="str">
        <f>IF('参加申込書(当日持参）'!W2="","",'参加申込書(当日持参）'!W2)</f>
        <v>C2</v>
      </c>
      <c r="C2">
        <f>'参加申込書(当日持参）'!H4</f>
        <v>0</v>
      </c>
      <c r="D2">
        <f>'参加申込書(当日持参）'!Y4</f>
        <v>0</v>
      </c>
      <c r="E2">
        <f>'参加申込書(当日持参）'!F5</f>
        <v>0</v>
      </c>
      <c r="F2">
        <f>'参加申込書(当日持参）'!J5</f>
        <v>0</v>
      </c>
      <c r="G2" t="e">
        <f>'参加申込書(当日持参）'!#REF!</f>
        <v>#REF!</v>
      </c>
      <c r="H2">
        <f>'参加申込書(当日持参）'!K8</f>
        <v>0</v>
      </c>
      <c r="I2">
        <f>'参加申込書(当日持参）'!R8</f>
        <v>0</v>
      </c>
      <c r="J2" t="str">
        <f>'参加申込書(当日持参）'!H9&amp;'参加申込書(当日持参）'!K9&amp;'参加申込書(当日持参）'!N9&amp;'参加申込書(当日持参）'!Q9&amp;'参加申込書(当日持参）'!T9&amp;'参加申込書(当日持参）'!W9&amp;'参加申込書(当日持参）'!Z9&amp;'参加申込書(当日持参）'!AC9</f>
        <v/>
      </c>
      <c r="K2">
        <f>'参加申込書(当日持参）'!Q15</f>
        <v>0</v>
      </c>
      <c r="L2">
        <f>'参加申込書(当日持参）'!Y15</f>
        <v>0</v>
      </c>
      <c r="M2" t="s">
        <v>102</v>
      </c>
      <c r="N2">
        <f>'参加申込書(当日持参）'!F24</f>
        <v>0</v>
      </c>
      <c r="O2" t="str">
        <f>'参加申込書(当日持参）'!M24</f>
        <v/>
      </c>
      <c r="P2">
        <f>'参加申込書(当日持参）'!U24</f>
        <v>0</v>
      </c>
      <c r="Q2">
        <f>'参加申込書(当日持参）'!W24</f>
        <v>0</v>
      </c>
      <c r="R2">
        <f>'参加申込書(当日持参）'!Y24</f>
        <v>0</v>
      </c>
      <c r="S2">
        <f>'参加申込書(当日持参）'!D37</f>
        <v>0</v>
      </c>
      <c r="T2">
        <f>'参加申込書(当日持参）'!N37</f>
        <v>0</v>
      </c>
      <c r="U2" t="e">
        <f>'参加申込書(当日持参）'!#REF!</f>
        <v>#REF!</v>
      </c>
      <c r="V2" s="50">
        <f>'参加申込書(当日持参）'!W47</f>
        <v>5000</v>
      </c>
    </row>
    <row r="3" spans="1:22" x14ac:dyDescent="0.2">
      <c r="M3" t="s">
        <v>103</v>
      </c>
      <c r="N3">
        <f>'参加申込書(当日持参）'!F25</f>
        <v>0</v>
      </c>
      <c r="O3" t="str">
        <f>'参加申込書(当日持参）'!M25</f>
        <v/>
      </c>
      <c r="P3">
        <f>'参加申込書(当日持参）'!U25</f>
        <v>0</v>
      </c>
      <c r="Q3">
        <f>'参加申込書(当日持参）'!W25</f>
        <v>0</v>
      </c>
      <c r="R3">
        <f>'参加申込書(当日持参）'!Y25</f>
        <v>0</v>
      </c>
      <c r="S3">
        <f>'参加申込書(当日持参）'!S37</f>
        <v>0</v>
      </c>
      <c r="T3">
        <f>'参加申込書(当日持参）'!AC37</f>
        <v>0</v>
      </c>
    </row>
    <row r="4" spans="1:22" x14ac:dyDescent="0.2">
      <c r="M4" t="s">
        <v>104</v>
      </c>
      <c r="N4">
        <f>'参加申込書(当日持参）'!F26</f>
        <v>0</v>
      </c>
      <c r="O4" t="str">
        <f>'参加申込書(当日持参）'!M26</f>
        <v/>
      </c>
      <c r="P4">
        <f>'参加申込書(当日持参）'!U26</f>
        <v>0</v>
      </c>
      <c r="Q4">
        <f>'参加申込書(当日持参）'!W26</f>
        <v>0</v>
      </c>
      <c r="R4">
        <f>'参加申込書(当日持参）'!Y26</f>
        <v>0</v>
      </c>
    </row>
    <row r="5" spans="1:22" x14ac:dyDescent="0.2">
      <c r="M5" t="s">
        <v>105</v>
      </c>
      <c r="N5">
        <f>'参加申込書(当日持参）'!F27</f>
        <v>0</v>
      </c>
      <c r="O5" t="str">
        <f>'参加申込書(当日持参）'!M27</f>
        <v/>
      </c>
      <c r="P5">
        <f>'参加申込書(当日持参）'!U27</f>
        <v>0</v>
      </c>
      <c r="Q5">
        <f>'参加申込書(当日持参）'!W27</f>
        <v>0</v>
      </c>
      <c r="R5">
        <f>'参加申込書(当日持参）'!Y27</f>
        <v>0</v>
      </c>
    </row>
    <row r="6" spans="1:22" x14ac:dyDescent="0.2">
      <c r="M6" t="s">
        <v>108</v>
      </c>
      <c r="N6">
        <f>'参加申込書(当日持参）'!F28</f>
        <v>0</v>
      </c>
      <c r="O6" t="str">
        <f>'参加申込書(当日持参）'!M28</f>
        <v/>
      </c>
      <c r="P6">
        <f>'参加申込書(当日持参）'!U28</f>
        <v>0</v>
      </c>
      <c r="Q6">
        <f>'参加申込書(当日持参）'!W28</f>
        <v>0</v>
      </c>
      <c r="R6">
        <f>'参加申込書(当日持参）'!Y28</f>
        <v>0</v>
      </c>
    </row>
    <row r="7" spans="1:22" x14ac:dyDescent="0.2">
      <c r="M7" t="s">
        <v>109</v>
      </c>
      <c r="N7">
        <f>'参加申込書(当日持参）'!F29</f>
        <v>0</v>
      </c>
      <c r="O7" t="str">
        <f>'参加申込書(当日持参）'!M29</f>
        <v/>
      </c>
      <c r="P7">
        <f>'参加申込書(当日持参）'!U29</f>
        <v>0</v>
      </c>
      <c r="Q7">
        <f>'参加申込書(当日持参）'!W29</f>
        <v>0</v>
      </c>
      <c r="R7">
        <f>'参加申込書(当日持参）'!Y29</f>
        <v>0</v>
      </c>
    </row>
    <row r="8" spans="1:22" x14ac:dyDescent="0.2">
      <c r="M8" t="s">
        <v>110</v>
      </c>
      <c r="N8">
        <f>'参加申込書(当日持参）'!F30</f>
        <v>0</v>
      </c>
      <c r="O8" t="str">
        <f>'参加申込書(当日持参）'!M30</f>
        <v/>
      </c>
      <c r="P8">
        <f>'参加申込書(当日持参）'!U30</f>
        <v>0</v>
      </c>
      <c r="Q8">
        <f>'参加申込書(当日持参）'!W30</f>
        <v>0</v>
      </c>
      <c r="R8">
        <f>'参加申込書(当日持参）'!Y30</f>
        <v>0</v>
      </c>
    </row>
    <row r="9" spans="1:22" x14ac:dyDescent="0.2">
      <c r="M9" t="s">
        <v>111</v>
      </c>
      <c r="N9">
        <f>'参加申込書(当日持参）'!F31</f>
        <v>0</v>
      </c>
      <c r="O9" t="str">
        <f>'参加申込書(当日持参）'!M31</f>
        <v/>
      </c>
      <c r="P9">
        <f>'参加申込書(当日持参）'!U31</f>
        <v>0</v>
      </c>
      <c r="Q9">
        <f>'参加申込書(当日持参）'!W31</f>
        <v>0</v>
      </c>
      <c r="R9">
        <f>'参加申込書(当日持参）'!Y31</f>
        <v>0</v>
      </c>
    </row>
    <row r="10" spans="1:22" x14ac:dyDescent="0.2">
      <c r="M10" t="s">
        <v>106</v>
      </c>
      <c r="N10">
        <f>'参加申込書(当日持参）'!F32</f>
        <v>0</v>
      </c>
      <c r="O10" t="str">
        <f>'参加申込書(当日持参）'!M32</f>
        <v/>
      </c>
      <c r="P10">
        <f>'参加申込書(当日持参）'!U32</f>
        <v>0</v>
      </c>
      <c r="Q10">
        <f>'参加申込書(当日持参）'!W32</f>
        <v>0</v>
      </c>
      <c r="R10">
        <f>'参加申込書(当日持参）'!Y32</f>
        <v>0</v>
      </c>
    </row>
    <row r="11" spans="1:22" x14ac:dyDescent="0.2">
      <c r="M11" t="s">
        <v>107</v>
      </c>
      <c r="N11">
        <f>'参加申込書(当日持参）'!F33</f>
        <v>0</v>
      </c>
      <c r="O11" t="str">
        <f>'参加申込書(当日持参）'!M33</f>
        <v/>
      </c>
      <c r="P11">
        <f>'参加申込書(当日持参）'!U33</f>
        <v>0</v>
      </c>
      <c r="Q11">
        <f>'参加申込書(当日持参）'!W33</f>
        <v>0</v>
      </c>
      <c r="R11">
        <f>'参加申込書(当日持参）'!Y33</f>
        <v>0</v>
      </c>
    </row>
  </sheetData>
  <phoneticPr fontId="2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入力見本</vt:lpstr>
      <vt:lpstr>参加申込書(当日持参）</vt:lpstr>
      <vt:lpstr>Sheet1</vt:lpstr>
      <vt:lpstr>'参加申込書(当日持参）'!Print_Area</vt:lpstr>
      <vt:lpstr>入力見本!Print_Area</vt:lpstr>
    </vt:vector>
  </TitlesOfParts>
  <Company>Hewlett-Packard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杉坂康二郎</cp:lastModifiedBy>
  <cp:lastPrinted>2024-04-06T00:26:55Z</cp:lastPrinted>
  <dcterms:created xsi:type="dcterms:W3CDTF">2005-06-01T05:22:54Z</dcterms:created>
  <dcterms:modified xsi:type="dcterms:W3CDTF">2024-04-08T08:20:59Z</dcterms:modified>
</cp:coreProperties>
</file>