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65506" windowWidth="10200" windowHeight="4530" tabRatio="762" activeTab="0"/>
  </bookViews>
  <sheets>
    <sheet name="作業マニュアル" sheetId="1" r:id="rId1"/>
    <sheet name="入力見本" sheetId="2" r:id="rId2"/>
    <sheet name="送信用データ(参加申込書)" sheetId="3" r:id="rId3"/>
    <sheet name="Sheet1" sheetId="4" state="hidden" r:id="rId4"/>
  </sheets>
  <definedNames>
    <definedName name="_xlnm.Print_Area" localSheetId="0">'作業マニュアル'!$A$1:$AN$47</definedName>
    <definedName name="_xlnm.Print_Area" localSheetId="2">'送信用データ(参加申込書)'!$B$1:$AD$38</definedName>
    <definedName name="_xlnm.Print_Area" localSheetId="1">'入力見本'!$B$1:$AN$44</definedName>
  </definedNames>
  <calcPr fullCalcOnLoad="1"/>
</workbook>
</file>

<file path=xl/comments3.xml><?xml version="1.0" encoding="utf-8"?>
<comments xmlns="http://schemas.openxmlformats.org/spreadsheetml/2006/main">
  <authors>
    <author>東京都</author>
  </authors>
  <commentList>
    <comment ref="H9" authorId="0">
      <text>
        <r>
          <rPr>
            <sz val="10"/>
            <rFont val="ＭＳ Ｐゴシック"/>
            <family val="3"/>
          </rPr>
          <t>左詰めで1文字ずつ入力してください。
「○○高校」の「高校」を除いて８文字以内で必ず入力してください。
ただし８文字を超える場合は略称を入力してください。</t>
        </r>
      </text>
    </comment>
  </commentList>
</comments>
</file>

<file path=xl/sharedStrings.xml><?xml version="1.0" encoding="utf-8"?>
<sst xmlns="http://schemas.openxmlformats.org/spreadsheetml/2006/main" count="580" uniqueCount="336">
  <si>
    <t>所在地</t>
  </si>
  <si>
    <t>引率者</t>
  </si>
  <si>
    <t>氏　名</t>
  </si>
  <si>
    <t>職　　名</t>
  </si>
  <si>
    <t>月</t>
  </si>
  <si>
    <t>日</t>
  </si>
  <si>
    <t>学 校 長</t>
  </si>
  <si>
    <t>学年</t>
  </si>
  <si>
    <t>平成</t>
  </si>
  <si>
    <t>種　類：Microsoft Office Excel 97-2003 ワークシート</t>
  </si>
  <si>
    <t>◇手順</t>
  </si>
  <si>
    <t>◇注意事項</t>
  </si>
  <si>
    <t>監督</t>
  </si>
  <si>
    <t>年</t>
  </si>
  <si>
    <t>サイズ：約３００～４００ＫＢ</t>
  </si>
  <si>
    <t>記載責任者　　　　　　　　　　　　　　　　（役職）</t>
  </si>
  <si>
    <t>選　手</t>
  </si>
  <si>
    <t>〒</t>
  </si>
  <si>
    <t>TEL</t>
  </si>
  <si>
    <t>FAX</t>
  </si>
  <si>
    <t>e-mail</t>
  </si>
  <si>
    <t>フリガナ</t>
  </si>
  <si>
    <t>　上記の者は、本校在学生徒で標記大会に参加することを認め、参加申込みをいたします。</t>
  </si>
  <si>
    <t>県</t>
  </si>
  <si>
    <t>都</t>
  </si>
  <si>
    <t>府</t>
  </si>
  <si>
    <t>01</t>
  </si>
  <si>
    <t>02</t>
  </si>
  <si>
    <t>03</t>
  </si>
  <si>
    <t>04</t>
  </si>
  <si>
    <t>05</t>
  </si>
  <si>
    <t>06</t>
  </si>
  <si>
    <t>07</t>
  </si>
  <si>
    <t>08</t>
  </si>
  <si>
    <t>09</t>
  </si>
  <si>
    <t>参加申込書等の入力及びデータの送信について</t>
  </si>
  <si>
    <t>◇ファイルについて</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</si>
  <si>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</si>
  <si>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</si>
  <si>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</si>
  <si>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</si>
  <si>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</si>
  <si>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</si>
  <si>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</si>
  <si>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</si>
  <si>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</si>
  <si>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</si>
  <si>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</si>
  <si>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</si>
  <si>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</si>
  <si>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</si>
  <si>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</si>
  <si>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</si>
  <si>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</si>
  <si>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</si>
  <si>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</si>
  <si>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</si>
  <si>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</si>
  <si>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</si>
  <si>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</si>
  <si>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</si>
  <si>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</si>
  <si>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</si>
  <si>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</si>
  <si>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</si>
  <si>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</si>
  <si>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</si>
  <si>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</si>
  <si>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</si>
  <si>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</si>
  <si>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</si>
  <si>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</si>
  <si>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</si>
  <si>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</si>
  <si>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</si>
  <si>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</si>
  <si>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</si>
  <si>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</si>
  <si>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</si>
  <si>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</si>
  <si>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</si>
  <si>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</si>
  <si>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</si>
  <si>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</si>
  <si>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　　＊送信用ファイルは、自動的にパスワードがかかります（パスワード　qaz）。</t>
  </si>
  <si>
    <t>　　ください。</t>
  </si>
  <si>
    <t>　　＊送信用ファイルをメールに添付し、実施要項のとおり、期日までに送信してください。</t>
  </si>
  <si>
    <t>　ア　氏名などの漢字が表示されない場合は、プリントアウトした参加申込書に手書きにて文字を記入</t>
  </si>
  <si>
    <t>作成した参加申込書をメールの添付ファイルとして提出する。</t>
  </si>
  <si>
    <t>監督が外部指導者の場合は、傷害･賠償責任保険(スポーツ安全保険等）の加入書の写しを代表者会議までに提出する。</t>
  </si>
  <si>
    <t>略 称 ： プ ラ カ ー ド
 　成 績 速 報 用</t>
  </si>
  <si>
    <t>○</t>
  </si>
  <si>
    <t>登録
の型</t>
  </si>
  <si>
    <t>フ　リ　ガ　ナ</t>
  </si>
  <si>
    <t>学　校　名</t>
  </si>
  <si>
    <t>参加者</t>
  </si>
  <si>
    <t>Ⅰ型</t>
  </si>
  <si>
    <t>Ⅱ型</t>
  </si>
  <si>
    <t>登録ＩＤ番号
(Ⅰ型のみ入力)</t>
  </si>
  <si>
    <t>1年</t>
  </si>
  <si>
    <t>2年</t>
  </si>
  <si>
    <t>3年</t>
  </si>
  <si>
    <t>補欠
団体</t>
  </si>
  <si>
    <t>団体ID番号(Ⅰ型のみ)</t>
  </si>
  <si>
    <t>郵便番号</t>
  </si>
  <si>
    <t>団体名</t>
  </si>
  <si>
    <t>電話番号</t>
  </si>
  <si>
    <t>FAX番号</t>
  </si>
  <si>
    <t>E-mail</t>
  </si>
  <si>
    <t>団体ID</t>
  </si>
  <si>
    <t>略称</t>
  </si>
  <si>
    <t>監督名</t>
  </si>
  <si>
    <t>登録ＩＤ番号</t>
  </si>
  <si>
    <t>登録ID</t>
  </si>
  <si>
    <t>選手１</t>
  </si>
  <si>
    <t>選手２</t>
  </si>
  <si>
    <t>選手３</t>
  </si>
  <si>
    <t>選手４</t>
  </si>
  <si>
    <t>補欠１</t>
  </si>
  <si>
    <t>補欠２</t>
  </si>
  <si>
    <t>選手５</t>
  </si>
  <si>
    <t>選手６</t>
  </si>
  <si>
    <t>選手７</t>
  </si>
  <si>
    <t>選手８</t>
  </si>
  <si>
    <t>選手氏名</t>
  </si>
  <si>
    <t>登録の型</t>
  </si>
  <si>
    <t>氏　　　名</t>
  </si>
  <si>
    <t>職　　　名</t>
  </si>
  <si>
    <t>所　　　属</t>
  </si>
  <si>
    <t>参加団体</t>
  </si>
  <si>
    <t>団体参加
は○印</t>
  </si>
  <si>
    <t>所　属　名</t>
  </si>
  <si>
    <t>*  マクロが使用できない場合は、「セキュリティレベルの変更」をお願いします。</t>
  </si>
  <si>
    <t>１．引率責任者の先生は、送信用データ(参加申込書)に入力してください。</t>
  </si>
  <si>
    <t>C１</t>
  </si>
  <si>
    <t>C２</t>
  </si>
  <si>
    <t>C３</t>
  </si>
  <si>
    <t>C４</t>
  </si>
  <si>
    <t>平成28年度関東高等学校体操競技選手権大会東京都予選会　参加申込書</t>
  </si>
  <si>
    <t>平成28年度全国高等学校体操競技選手権大会東京都予選会　参加申込書</t>
  </si>
  <si>
    <t>学年別3年生大会　参加申込書</t>
  </si>
  <si>
    <t>学年別2年生大会　参加申込書</t>
  </si>
  <si>
    <t>学年別1年生大会　参加申込書</t>
  </si>
  <si>
    <t>種目別大会　参加申込書</t>
  </si>
  <si>
    <t>秋季大会　参加申込書</t>
  </si>
  <si>
    <t>都県名</t>
  </si>
  <si>
    <t>競技種別</t>
  </si>
  <si>
    <t>東京都</t>
  </si>
  <si>
    <t>神奈川県</t>
  </si>
  <si>
    <t>千葉県</t>
  </si>
  <si>
    <t>埼玉県</t>
  </si>
  <si>
    <t>茨城県</t>
  </si>
  <si>
    <t>栃木県</t>
  </si>
  <si>
    <t>群馬県</t>
  </si>
  <si>
    <t>山梨県</t>
  </si>
  <si>
    <t>C1</t>
  </si>
  <si>
    <t>C2</t>
  </si>
  <si>
    <t>C3</t>
  </si>
  <si>
    <t>C4</t>
  </si>
  <si>
    <t>都県名</t>
  </si>
  <si>
    <t>種別</t>
  </si>
  <si>
    <t/>
  </si>
  <si>
    <t>(団＆個)</t>
  </si>
  <si>
    <t>C2</t>
  </si>
  <si>
    <t>01 北海道</t>
  </si>
  <si>
    <t>北海道</t>
  </si>
  <si>
    <t>02 青森</t>
  </si>
  <si>
    <t>青森県</t>
  </si>
  <si>
    <t>03 岩手</t>
  </si>
  <si>
    <t>岩手県</t>
  </si>
  <si>
    <t>04 宮城</t>
  </si>
  <si>
    <t>宮城県</t>
  </si>
  <si>
    <t>05 秋田</t>
  </si>
  <si>
    <t>秋田県</t>
  </si>
  <si>
    <t>06 山形</t>
  </si>
  <si>
    <t>山形県</t>
  </si>
  <si>
    <t>07 福島</t>
  </si>
  <si>
    <t>福島県</t>
  </si>
  <si>
    <t>08 茨城</t>
  </si>
  <si>
    <t>茨城県</t>
  </si>
  <si>
    <t>09 栃木</t>
  </si>
  <si>
    <t>栃木県</t>
  </si>
  <si>
    <t>10 群馬</t>
  </si>
  <si>
    <t>群馬県</t>
  </si>
  <si>
    <t>11 埼玉</t>
  </si>
  <si>
    <t>埼玉県</t>
  </si>
  <si>
    <t>12 千葉</t>
  </si>
  <si>
    <t>千葉県</t>
  </si>
  <si>
    <t>13 東京</t>
  </si>
  <si>
    <t>東京都</t>
  </si>
  <si>
    <t>14 神奈川</t>
  </si>
  <si>
    <t>神奈川県</t>
  </si>
  <si>
    <t>15 山梨</t>
  </si>
  <si>
    <t>山梨県</t>
  </si>
  <si>
    <t>16 新潟</t>
  </si>
  <si>
    <t>新潟県</t>
  </si>
  <si>
    <t>17 長野</t>
  </si>
  <si>
    <t>長野県</t>
  </si>
  <si>
    <t>18 富山</t>
  </si>
  <si>
    <t>富山県</t>
  </si>
  <si>
    <t>19 石川</t>
  </si>
  <si>
    <t>石川県</t>
  </si>
  <si>
    <t>20 福井</t>
  </si>
  <si>
    <t>福井県</t>
  </si>
  <si>
    <t>21 静岡</t>
  </si>
  <si>
    <t>静岡県</t>
  </si>
  <si>
    <t>22 愛知</t>
  </si>
  <si>
    <t>愛知県</t>
  </si>
  <si>
    <t>23 三重</t>
  </si>
  <si>
    <t>三重県</t>
  </si>
  <si>
    <t>24 岐阜</t>
  </si>
  <si>
    <t>岐阜県</t>
  </si>
  <si>
    <t>25 滋賀</t>
  </si>
  <si>
    <t>滋賀県</t>
  </si>
  <si>
    <t>26 京都</t>
  </si>
  <si>
    <t>京都府</t>
  </si>
  <si>
    <t>27 大阪</t>
  </si>
  <si>
    <t>大阪府</t>
  </si>
  <si>
    <t>28 兵庫</t>
  </si>
  <si>
    <t>兵庫県</t>
  </si>
  <si>
    <t>29 奈良</t>
  </si>
  <si>
    <t>奈良県</t>
  </si>
  <si>
    <t>30 和歌山</t>
  </si>
  <si>
    <t>和歌山県</t>
  </si>
  <si>
    <t>31 鳥取</t>
  </si>
  <si>
    <t>鳥取県</t>
  </si>
  <si>
    <t>32 島根</t>
  </si>
  <si>
    <t>島根県</t>
  </si>
  <si>
    <t>33 岡山</t>
  </si>
  <si>
    <t>岡山県</t>
  </si>
  <si>
    <t>34 広島</t>
  </si>
  <si>
    <t>広島県</t>
  </si>
  <si>
    <t>35 山口</t>
  </si>
  <si>
    <t>山口県</t>
  </si>
  <si>
    <t>36 香川</t>
  </si>
  <si>
    <t>香川県</t>
  </si>
  <si>
    <t>37 徳島</t>
  </si>
  <si>
    <t>徳島県</t>
  </si>
  <si>
    <t>38 愛媛</t>
  </si>
  <si>
    <t>愛媛県</t>
  </si>
  <si>
    <t>39 高知</t>
  </si>
  <si>
    <t>高知県</t>
  </si>
  <si>
    <t>40 福岡</t>
  </si>
  <si>
    <t>福岡県</t>
  </si>
  <si>
    <t>41 佐賀</t>
  </si>
  <si>
    <t>佐賀県</t>
  </si>
  <si>
    <t>42 長崎</t>
  </si>
  <si>
    <t>長崎県</t>
  </si>
  <si>
    <t>43 熊本</t>
  </si>
  <si>
    <t>熊本県</t>
  </si>
  <si>
    <t>44 大分</t>
  </si>
  <si>
    <t>大分県</t>
  </si>
  <si>
    <t>45 宮崎</t>
  </si>
  <si>
    <t>宮崎県</t>
  </si>
  <si>
    <t>46 鹿児島</t>
  </si>
  <si>
    <t>鹿児島県</t>
  </si>
  <si>
    <t>47 沖縄</t>
  </si>
  <si>
    <t>沖縄県</t>
  </si>
  <si>
    <t>フ　リ　ガ　ナ</t>
  </si>
  <si>
    <t>○</t>
  </si>
  <si>
    <t>〒</t>
  </si>
  <si>
    <t>フリガナ</t>
  </si>
  <si>
    <t>フリガナ</t>
  </si>
  <si>
    <t>登録ＩＤ番号</t>
  </si>
  <si>
    <t>あ</t>
  </si>
  <si>
    <t>い</t>
  </si>
  <si>
    <t>う</t>
  </si>
  <si>
    <t>え</t>
  </si>
  <si>
    <t>お</t>
  </si>
  <si>
    <t>01</t>
  </si>
  <si>
    <t>C１</t>
  </si>
  <si>
    <t>02</t>
  </si>
  <si>
    <t>03</t>
  </si>
  <si>
    <t>04</t>
  </si>
  <si>
    <t>05</t>
  </si>
  <si>
    <t>06</t>
  </si>
  <si>
    <t>07</t>
  </si>
  <si>
    <t>08</t>
  </si>
  <si>
    <t>09</t>
  </si>
  <si>
    <t>東京高等学校</t>
  </si>
  <si>
    <t>ﾄｳｷｮｳｺｳﾄｳｶﾞｯｺｳ</t>
  </si>
  <si>
    <t>123-4567</t>
  </si>
  <si>
    <t>東京都千代田区千代田1-1-1</t>
  </si>
  <si>
    <t>教諭</t>
  </si>
  <si>
    <t>東京一郎</t>
  </si>
  <si>
    <t>03-1234-5678</t>
  </si>
  <si>
    <t>03-1234-5679</t>
  </si>
  <si>
    <t>tokyo@tokyo.ne.jp</t>
  </si>
  <si>
    <t>東</t>
  </si>
  <si>
    <t>京</t>
  </si>
  <si>
    <t>ﾄｳｷｮｳｲﾁﾛｳ</t>
  </si>
  <si>
    <t>千代田ｸﾗﾌﾞ</t>
  </si>
  <si>
    <t>東京花子</t>
  </si>
  <si>
    <t>ﾄｳｷｮｳﾊﾅｺ</t>
  </si>
  <si>
    <t>係長</t>
  </si>
  <si>
    <t>東京</t>
  </si>
  <si>
    <t>東京 個</t>
  </si>
  <si>
    <t>東京 補</t>
  </si>
  <si>
    <t>派遣審判員</t>
  </si>
  <si>
    <t>派遣補助員</t>
  </si>
  <si>
    <t>団体参加費</t>
  </si>
  <si>
    <t>個人参加費</t>
  </si>
  <si>
    <t>審判分担金</t>
  </si>
  <si>
    <t>参加費合計</t>
  </si>
  <si>
    <t>＋</t>
  </si>
  <si>
    <t>＋</t>
  </si>
  <si>
    <t>＝</t>
  </si>
  <si>
    <t>記載責任者
（役職）</t>
  </si>
  <si>
    <t>２．送信用データ(参加申込書)の入力は｢入力見本｣を確認の上､入力を行ってください。</t>
  </si>
  <si>
    <t>ボタンをクリックし、そのシートを保存してください。</t>
  </si>
  <si>
    <t>４．右上にある</t>
  </si>
  <si>
    <t>撮影許可ｾﾞｯｹﾝ
希望枚数</t>
  </si>
  <si>
    <t>枚</t>
  </si>
  <si>
    <t>３．入力内容を確認した後、送信用データ(参加申込書)を印刷して公印を押印し、指定の方法で提出して下</t>
  </si>
  <si>
    <t>　　さい。</t>
  </si>
  <si>
    <t>　　＊このファイルと同じフォルダ内（場所）に｢送信用ファイル｣が生成されます。ファイル名は､[都県名]</t>
  </si>
  <si>
    <t>　　　[種別][団体名][大会名]｢参加申込書｣[団・個・団＆個]【送信用】で自動生成されます。</t>
  </si>
  <si>
    <t>　ウ　監督が外部指導者の場合は、傷害・賠償責任保険（スポーツ安全保険等）の写しを必ず提出して</t>
  </si>
  <si>
    <t>帯同審判名</t>
  </si>
  <si>
    <t>ｾﾞｯｹﾝ枚数</t>
  </si>
  <si>
    <t>内のみ印刷
されます</t>
  </si>
  <si>
    <t>平成30年度全国高等学校体操競技選手権大会東京都予選会　参加申込書</t>
  </si>
  <si>
    <t>IH</t>
  </si>
  <si>
    <t>関東</t>
  </si>
  <si>
    <t>(B1セルの「大会名｣も選択して下さい。)</t>
  </si>
  <si>
    <t>　イ　該当年度の(公財)日本体操協会もしくは東京都体操協会に選手登録を必ず済ませておいてください。</t>
  </si>
  <si>
    <t>　　その際にⅠ型登録の団体･選手･指導者は､申込書の選手登録ＩＤ番号を忘れずに記入してください｡</t>
  </si>
  <si>
    <t>　　してください。（外字については、プログラム作成上、正しく表示されない場合があります)</t>
  </si>
  <si>
    <t>千代田 正子</t>
  </si>
  <si>
    <t>日本 幸子</t>
  </si>
  <si>
    <t>関東 啓子</t>
  </si>
  <si>
    <t>新宿 京子</t>
  </si>
  <si>
    <t>町田 純子</t>
  </si>
  <si>
    <t>世界 一郎</t>
  </si>
  <si>
    <t>○</t>
  </si>
  <si>
    <t>2019年度関東高等学校体操競技選手権大会東京都予選会　参加申込書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</si>
</sst>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円&quot;"/>
    <numFmt numFmtId="179" formatCode="0&quot;年&quot;"/>
    <numFmt numFmtId="180" formatCode="#,##0&quot;円&quot;"/>
    <numFmt numFmtId="181" formatCode="m/d;@"/>
    <numFmt numFmtId="182" formatCode="#,##0&quot;人&quot;"/>
    <numFmt numFmtId="183" formatCode="#,##0&quot;個&quot;"/>
    <numFmt numFmtId="184" formatCode="0.00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0\)"/>
    <numFmt numFmtId="191" formatCode="[DBNum3][$-411]0"/>
    <numFmt numFmtId="192" formatCode="[DBNum3][$-411]#,##0"/>
    <numFmt numFmtId="193" formatCode="[&lt;=99999999]####\-####;\(00\)\ ####\-####"/>
    <numFmt numFmtId="194" formatCode="0&quot;回&quot;"/>
  </numFmts>
  <fonts count="90">
    <font>
      <sz val="11"/>
      <name val="ＭＳ Ｐゴシック"/>
      <family val="3"/>
    </font>
    <font>
      <sz val="6"/>
      <name val="ＭＳ Ｐゴシック"/>
      <family val="3"/>
    </font>
    <font>
      <sz val="9"/>
      <name val="ＭＳ Ｐ明朝"/>
      <family val="1"/>
    </font>
    <font>
      <sz val="10.5"/>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6"/>
      <name val="ＭＳ Ｐゴシック"/>
      <family val="3"/>
    </font>
    <font>
      <sz val="16"/>
      <name val="ＭＳ Ｐゴシック"/>
      <family val="3"/>
    </font>
    <font>
      <sz val="20"/>
      <name val="ＭＳ ゴシック"/>
      <family val="3"/>
    </font>
    <font>
      <sz val="11"/>
      <name val="ＭＳ 明朝"/>
      <family val="1"/>
    </font>
    <font>
      <sz val="15"/>
      <name val="ＭＳ ゴシック"/>
      <family val="3"/>
    </font>
    <font>
      <sz val="13"/>
      <name val="ＭＳ ゴシック"/>
      <family val="3"/>
    </font>
    <font>
      <sz val="9"/>
      <name val="ＭＳ Ｐゴシック"/>
      <family val="3"/>
    </font>
    <font>
      <sz val="10"/>
      <name val="ＭＳ 明朝"/>
      <family val="1"/>
    </font>
    <font>
      <sz val="12"/>
      <name val="ＭＳ 明朝"/>
      <family val="1"/>
    </font>
    <font>
      <sz val="11"/>
      <color indexed="8"/>
      <name val="ＭＳ 明朝"/>
      <family val="1"/>
    </font>
    <font>
      <sz val="11"/>
      <color indexed="8"/>
      <name val="ＭＳ Ｐゴシック"/>
      <family val="3"/>
    </font>
    <font>
      <sz val="11"/>
      <color indexed="63"/>
      <name val="ＭＳ Ｐゴシック"/>
      <family val="3"/>
    </font>
    <font>
      <sz val="11"/>
      <color indexed="10"/>
      <name val="ＭＳ 明朝"/>
      <family val="1"/>
    </font>
    <font>
      <sz val="16"/>
      <color indexed="10"/>
      <name val="ＭＳ 明朝"/>
      <family val="1"/>
    </font>
    <font>
      <sz val="16"/>
      <name val="ＭＳ 明朝"/>
      <family val="1"/>
    </font>
    <font>
      <sz val="10"/>
      <name val="ＭＳ Ｐゴシック"/>
      <family val="3"/>
    </font>
    <font>
      <b/>
      <sz val="14"/>
      <name val="ＭＳ Ｐゴシック"/>
      <family val="3"/>
    </font>
    <font>
      <sz val="12"/>
      <color indexed="10"/>
      <name val="ＭＳ 明朝"/>
      <family val="1"/>
    </font>
    <font>
      <sz val="22"/>
      <name val="ＭＳ 明朝"/>
      <family val="1"/>
    </font>
    <font>
      <sz val="26"/>
      <name val="ＭＳ 明朝"/>
      <family val="1"/>
    </font>
    <font>
      <sz val="20"/>
      <name val="ＭＳ 明朝"/>
      <family val="1"/>
    </font>
    <font>
      <sz val="24"/>
      <name val="ＭＳ 明朝"/>
      <family val="1"/>
    </font>
    <font>
      <sz val="20"/>
      <name val="ＭＳ Ｐ明朝"/>
      <family val="1"/>
    </font>
    <font>
      <sz val="26"/>
      <name val="ＭＳ Ｐ明朝"/>
      <family val="1"/>
    </font>
    <font>
      <u val="single"/>
      <sz val="16"/>
      <color indexed="12"/>
      <name val="ＭＳ Ｐゴシック"/>
      <family val="3"/>
    </font>
    <font>
      <b/>
      <sz val="20"/>
      <name val="ＭＳ Ｐゴシック"/>
      <family val="3"/>
    </font>
    <font>
      <b/>
      <sz val="36"/>
      <name val="ＭＳ Ｐゴシック"/>
      <family val="3"/>
    </font>
    <font>
      <sz val="8"/>
      <color indexed="10"/>
      <name val="ＭＳ 明朝"/>
      <family val="1"/>
    </font>
    <font>
      <sz val="14"/>
      <name val="ＭＳ Ｐ明朝"/>
      <family val="1"/>
    </font>
    <font>
      <sz val="14"/>
      <name val="ＭＳ Ｐゴシック"/>
      <family val="3"/>
    </font>
    <font>
      <sz val="14"/>
      <color indexed="63"/>
      <name val="ＭＳ Ｐゴシック"/>
      <family val="3"/>
    </font>
    <font>
      <sz val="26"/>
      <name val="ＭＳ Ｐゴシック"/>
      <family val="3"/>
    </font>
    <font>
      <sz val="36"/>
      <color indexed="63"/>
      <name val="ＭＳ Ｐゴシック"/>
      <family val="3"/>
    </font>
    <font>
      <b/>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b/>
      <sz val="26"/>
      <color indexed="10"/>
      <name val="ＭＳ Ｐゴシック"/>
      <family val="3"/>
    </font>
    <font>
      <sz val="9"/>
      <name val="Meiryo UI"/>
      <family val="3"/>
    </font>
    <font>
      <sz val="14"/>
      <color indexed="8"/>
      <name val="ＭＳ ゴシック"/>
      <family val="3"/>
    </font>
    <font>
      <b/>
      <sz val="14"/>
      <color indexed="8"/>
      <name val="ＭＳ ゴシック"/>
      <family val="3"/>
    </font>
    <font>
      <sz val="15"/>
      <color indexed="8"/>
      <name val="ＭＳ ゴシック"/>
      <family val="3"/>
    </font>
    <font>
      <sz val="12"/>
      <color indexed="8"/>
      <name val="ＭＳ ゴシック"/>
      <family val="3"/>
    </font>
    <font>
      <sz val="20"/>
      <color indexed="8"/>
      <name val="ＭＳ Ｐゴシック"/>
      <family val="3"/>
    </font>
    <font>
      <sz val="20"/>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4"/>
      <color rgb="FFFF0000"/>
      <name val="ＭＳ 明朝"/>
      <family val="1"/>
    </font>
    <font>
      <sz val="16"/>
      <color rgb="FFFF0000"/>
      <name val="ＭＳ 明朝"/>
      <family val="1"/>
    </font>
    <font>
      <b/>
      <sz val="26"/>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color indexed="63"/>
      </right>
      <top style="double"/>
      <bottom style="thin"/>
    </border>
    <border>
      <left style="double"/>
      <right style="double"/>
      <top style="double"/>
      <bottom style="double"/>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double"/>
      <top style="thin"/>
      <bottom style="hair"/>
    </border>
    <border>
      <left style="double"/>
      <right>
        <color indexed="63"/>
      </right>
      <top>
        <color indexed="63"/>
      </top>
      <bottom style="thin"/>
    </border>
    <border>
      <left>
        <color indexed="63"/>
      </left>
      <right style="hair"/>
      <top>
        <color indexed="63"/>
      </top>
      <bottom style="thin"/>
    </border>
    <border>
      <left style="double"/>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thin"/>
      <right style="hair"/>
      <top style="thin"/>
      <bottom style="thin"/>
    </border>
    <border>
      <left>
        <color indexed="63"/>
      </left>
      <right style="hair"/>
      <top style="thin"/>
      <bottom style="thin"/>
    </border>
    <border>
      <left style="double"/>
      <right style="thin"/>
      <top style="thin"/>
      <bottom style="hair"/>
    </border>
    <border>
      <left style="double"/>
      <right style="thin"/>
      <top style="hair"/>
      <bottom style="hair"/>
    </border>
    <border>
      <left style="double"/>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color indexed="63"/>
      </left>
      <right style="hair"/>
      <top style="hair"/>
      <bottom>
        <color indexed="63"/>
      </bottom>
    </border>
    <border>
      <left style="hair"/>
      <right style="thin"/>
      <top style="hair"/>
      <bottom>
        <color indexed="63"/>
      </bottom>
    </border>
    <border>
      <left style="double"/>
      <right style="thin"/>
      <top style="hair"/>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double"/>
      <right style="hair"/>
      <top style="thin"/>
      <bottom style="hair"/>
    </border>
    <border>
      <left style="double"/>
      <right>
        <color indexed="63"/>
      </right>
      <top style="hair"/>
      <bottom style="thin"/>
    </border>
    <border>
      <left>
        <color indexed="63"/>
      </left>
      <right style="double"/>
      <top style="hair"/>
      <bottom style="thin"/>
    </border>
    <border>
      <left style="double"/>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style="hair"/>
      <top style="hair"/>
      <bottom>
        <color indexed="63"/>
      </bottom>
    </border>
    <border>
      <left style="thin"/>
      <right style="thin"/>
      <top>
        <color indexed="63"/>
      </top>
      <bottom style="hair"/>
    </border>
    <border>
      <left style="thin"/>
      <right style="thin"/>
      <top style="hair"/>
      <bottom>
        <color indexed="63"/>
      </bottom>
    </border>
    <border>
      <left style="hair"/>
      <right>
        <color indexed="63"/>
      </right>
      <top>
        <color indexed="63"/>
      </top>
      <bottom style="thin"/>
    </border>
    <border>
      <left style="thin"/>
      <right style="hair"/>
      <top style="hair"/>
      <bottom>
        <color indexed="63"/>
      </bottom>
    </border>
    <border>
      <left>
        <color indexed="63"/>
      </left>
      <right style="hair"/>
      <top style="hair"/>
      <bottom style="thin"/>
    </border>
    <border>
      <left>
        <color indexed="63"/>
      </left>
      <right style="double"/>
      <top>
        <color indexed="63"/>
      </top>
      <bottom style="thin"/>
    </border>
    <border>
      <left>
        <color indexed="63"/>
      </left>
      <right style="double"/>
      <top style="hair"/>
      <bottom>
        <color indexed="63"/>
      </bottom>
    </border>
    <border>
      <left style="thin"/>
      <right style="double"/>
      <top style="thin"/>
      <bottom style="hair"/>
    </border>
    <border>
      <left style="thin"/>
      <right style="double"/>
      <top style="hair"/>
      <bottom style="hair"/>
    </border>
    <border>
      <left style="thin"/>
      <right style="double"/>
      <top style="hair"/>
      <bottom style="thin"/>
    </border>
    <border>
      <left style="thin"/>
      <right style="double"/>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protection/>
    </xf>
    <xf numFmtId="0" fontId="0" fillId="0" borderId="0">
      <alignment vertical="center"/>
      <protection/>
    </xf>
    <xf numFmtId="0" fontId="16" fillId="0" borderId="0">
      <alignment vertical="center"/>
      <protection/>
    </xf>
    <xf numFmtId="0" fontId="17" fillId="0" borderId="0">
      <alignment vertical="center"/>
      <protection/>
    </xf>
    <xf numFmtId="0" fontId="67" fillId="0" borderId="0">
      <alignment vertical="center"/>
      <protection/>
    </xf>
    <xf numFmtId="0" fontId="0" fillId="0" borderId="0">
      <alignment/>
      <protection/>
    </xf>
    <xf numFmtId="0" fontId="13" fillId="0" borderId="0">
      <alignment vertical="center"/>
      <protection/>
    </xf>
    <xf numFmtId="0" fontId="5" fillId="0" borderId="0" applyNumberFormat="0" applyFill="0" applyBorder="0" applyAlignment="0" applyProtection="0"/>
    <xf numFmtId="0" fontId="83" fillId="31" borderId="0" applyNumberFormat="0" applyBorder="0" applyAlignment="0" applyProtection="0"/>
  </cellStyleXfs>
  <cellXfs count="358">
    <xf numFmtId="0" fontId="0" fillId="0" borderId="0" xfId="0" applyAlignment="1">
      <alignment vertical="center"/>
    </xf>
    <xf numFmtId="0" fontId="10" fillId="0" borderId="0" xfId="61" applyFont="1" applyAlignment="1" applyProtection="1">
      <alignment vertical="center"/>
      <protection/>
    </xf>
    <xf numFmtId="0" fontId="11" fillId="0" borderId="0" xfId="61" applyFont="1" applyAlignment="1" applyProtection="1">
      <alignment vertical="center"/>
      <protection/>
    </xf>
    <xf numFmtId="0" fontId="12" fillId="0" borderId="0" xfId="61" applyFont="1" applyAlignment="1" applyProtection="1">
      <alignment vertical="center"/>
      <protection/>
    </xf>
    <xf numFmtId="0" fontId="10" fillId="0" borderId="0" xfId="61" applyFont="1" applyBorder="1" applyAlignment="1" applyProtection="1">
      <alignment vertical="center"/>
      <protection/>
    </xf>
    <xf numFmtId="0" fontId="9" fillId="0" borderId="0" xfId="61" applyFont="1" applyAlignment="1" applyProtection="1">
      <alignment vertical="center"/>
      <protection/>
    </xf>
    <xf numFmtId="0" fontId="19" fillId="0" borderId="0" xfId="61" applyFont="1" applyAlignment="1" applyProtection="1">
      <alignment vertical="center"/>
      <protection/>
    </xf>
    <xf numFmtId="0" fontId="15" fillId="0" borderId="0" xfId="61" applyFont="1" applyAlignment="1" applyProtection="1">
      <alignment vertical="center"/>
      <protection/>
    </xf>
    <xf numFmtId="0" fontId="0" fillId="0" borderId="0" xfId="0" applyFill="1" applyAlignment="1" applyProtection="1">
      <alignment vertical="center"/>
      <protection/>
    </xf>
    <xf numFmtId="0" fontId="0" fillId="0" borderId="0" xfId="0" applyNumberFormat="1" applyFill="1" applyAlignment="1" applyProtection="1">
      <alignment vertical="center"/>
      <protection/>
    </xf>
    <xf numFmtId="49" fontId="0" fillId="0" borderId="0" xfId="0" applyNumberFormat="1" applyFill="1" applyAlignment="1" applyProtection="1">
      <alignment vertical="center"/>
      <protection/>
    </xf>
    <xf numFmtId="0" fontId="10" fillId="0" borderId="0" xfId="0" applyFont="1" applyFill="1" applyAlignment="1" applyProtection="1">
      <alignment vertical="center"/>
      <protection/>
    </xf>
    <xf numFmtId="0" fontId="18" fillId="0" borderId="0" xfId="0" applyFont="1" applyFill="1" applyAlignment="1" applyProtection="1">
      <alignment vertical="center"/>
      <protection/>
    </xf>
    <xf numFmtId="49" fontId="0" fillId="0" borderId="0" xfId="0" applyNumberFormat="1" applyFill="1" applyAlignment="1" applyProtection="1">
      <alignment horizontal="right" vertical="center"/>
      <protection/>
    </xf>
    <xf numFmtId="0" fontId="24" fillId="0" borderId="0" xfId="61" applyFont="1" applyAlignment="1" applyProtection="1">
      <alignment vertical="center"/>
      <protection/>
    </xf>
    <xf numFmtId="0" fontId="10" fillId="0" borderId="0" xfId="0" applyFont="1" applyFill="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shrinkToFit="1"/>
      <protection/>
    </xf>
    <xf numFmtId="0" fontId="10" fillId="0" borderId="0" xfId="0"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textRotation="255" wrapText="1"/>
      <protection/>
    </xf>
    <xf numFmtId="0" fontId="10" fillId="0" borderId="13" xfId="0" applyNumberFormat="1" applyFont="1" applyFill="1" applyBorder="1" applyAlignment="1" applyProtection="1">
      <alignment horizontal="center" vertical="center" textRotation="255" wrapText="1"/>
      <protection/>
    </xf>
    <xf numFmtId="0" fontId="10" fillId="0" borderId="14" xfId="0" applyNumberFormat="1" applyFont="1" applyFill="1" applyBorder="1" applyAlignment="1" applyProtection="1">
      <alignment horizontal="center" vertical="center" textRotation="255" wrapText="1"/>
      <protection/>
    </xf>
    <xf numFmtId="0" fontId="10" fillId="0" borderId="15" xfId="0" applyNumberFormat="1" applyFont="1" applyFill="1" applyBorder="1" applyAlignment="1" applyProtection="1">
      <alignment horizontal="center" vertical="center" textRotation="255" wrapText="1"/>
      <protection/>
    </xf>
    <xf numFmtId="0" fontId="10"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0" fillId="0" borderId="16" xfId="0" applyFill="1" applyBorder="1" applyAlignment="1" applyProtection="1">
      <alignment vertical="center"/>
      <protection/>
    </xf>
    <xf numFmtId="0" fontId="18" fillId="0" borderId="16" xfId="0"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7" fillId="0" borderId="0" xfId="0" applyNumberFormat="1" applyFont="1" applyFill="1" applyBorder="1" applyAlignment="1" applyProtection="1">
      <alignment vertical="center" shrinkToFit="1"/>
      <protection/>
    </xf>
    <xf numFmtId="0" fontId="21" fillId="0" borderId="0" xfId="0" applyNumberFormat="1" applyFont="1" applyFill="1" applyBorder="1" applyAlignment="1" applyProtection="1">
      <alignment vertical="center" shrinkToFit="1"/>
      <protection/>
    </xf>
    <xf numFmtId="0" fontId="0" fillId="0" borderId="0" xfId="0" applyFill="1" applyAlignment="1" applyProtection="1">
      <alignment horizontal="center" vertical="center"/>
      <protection/>
    </xf>
    <xf numFmtId="0" fontId="18" fillId="0" borderId="0" xfId="0" applyFont="1" applyFill="1" applyAlignment="1" applyProtection="1">
      <alignment horizontal="center" vertical="center"/>
      <protection/>
    </xf>
    <xf numFmtId="0" fontId="0" fillId="0" borderId="12" xfId="0" applyFill="1" applyBorder="1" applyAlignment="1" applyProtection="1">
      <alignment vertical="center"/>
      <protection/>
    </xf>
    <xf numFmtId="0" fontId="0" fillId="0" borderId="17" xfId="0" applyNumberFormat="1" applyFill="1" applyBorder="1" applyAlignment="1" applyProtection="1">
      <alignment/>
      <protection/>
    </xf>
    <xf numFmtId="0" fontId="0" fillId="0" borderId="17" xfId="0" applyNumberFormat="1" applyFont="1" applyFill="1" applyBorder="1" applyAlignment="1" applyProtection="1">
      <alignment/>
      <protection/>
    </xf>
    <xf numFmtId="0" fontId="10" fillId="0" borderId="18"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xf numFmtId="0" fontId="0" fillId="0" borderId="18" xfId="0" applyNumberForma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7" xfId="0" applyFill="1" applyBorder="1" applyAlignment="1" applyProtection="1">
      <alignment vertical="center"/>
      <protection/>
    </xf>
    <xf numFmtId="0" fontId="6" fillId="0" borderId="17" xfId="0" applyNumberFormat="1" applyFont="1" applyFill="1" applyBorder="1" applyAlignment="1" applyProtection="1">
      <alignment vertical="center"/>
      <protection/>
    </xf>
    <xf numFmtId="0" fontId="0" fillId="0" borderId="20" xfId="0" applyFill="1" applyBorder="1" applyAlignment="1" applyProtection="1">
      <alignment vertical="center"/>
      <protection/>
    </xf>
    <xf numFmtId="0" fontId="18" fillId="0" borderId="20" xfId="0" applyFont="1" applyFill="1" applyBorder="1" applyAlignment="1" applyProtection="1">
      <alignment vertical="center"/>
      <protection/>
    </xf>
    <xf numFmtId="0" fontId="10" fillId="0" borderId="21" xfId="0" applyFont="1" applyFill="1" applyBorder="1" applyAlignment="1" applyProtection="1">
      <alignment vertical="center"/>
      <protection/>
    </xf>
    <xf numFmtId="5" fontId="0" fillId="0" borderId="0" xfId="0" applyNumberFormat="1" applyAlignment="1">
      <alignment vertical="center"/>
    </xf>
    <xf numFmtId="0" fontId="27" fillId="0" borderId="22" xfId="0" applyNumberFormat="1" applyFont="1" applyFill="1" applyBorder="1" applyAlignment="1" applyProtection="1">
      <alignment vertical="center" shrinkToFit="1"/>
      <protection/>
    </xf>
    <xf numFmtId="0" fontId="84" fillId="0" borderId="0" xfId="61" applyFont="1" applyAlignment="1" applyProtection="1">
      <alignment vertical="center"/>
      <protection/>
    </xf>
    <xf numFmtId="0" fontId="36" fillId="0" borderId="0" xfId="0" applyNumberFormat="1" applyFont="1" applyFill="1" applyAlignment="1" applyProtection="1">
      <alignment/>
      <protection/>
    </xf>
    <xf numFmtId="0" fontId="36" fillId="0" borderId="0" xfId="0" applyNumberFormat="1" applyFont="1" applyFill="1" applyBorder="1" applyAlignment="1" applyProtection="1">
      <alignment/>
      <protection/>
    </xf>
    <xf numFmtId="0" fontId="0" fillId="32" borderId="11" xfId="0" applyNumberFormat="1" applyFont="1" applyFill="1" applyBorder="1" applyAlignment="1" applyProtection="1">
      <alignment vertical="center" shrinkToFit="1"/>
      <protection/>
    </xf>
    <xf numFmtId="0" fontId="9" fillId="0" borderId="23" xfId="61" applyFont="1" applyBorder="1" applyAlignment="1" applyProtection="1">
      <alignment horizontal="center" vertical="center"/>
      <protection/>
    </xf>
    <xf numFmtId="0" fontId="9" fillId="0" borderId="24"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36" fillId="0" borderId="26"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6" fillId="0" borderId="27" xfId="0" applyFont="1" applyFill="1" applyBorder="1" applyAlignment="1" applyProtection="1">
      <alignment horizontal="center" vertical="center"/>
      <protection/>
    </xf>
    <xf numFmtId="0" fontId="37" fillId="0" borderId="28"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center" shrinkToFit="1"/>
      <protection/>
    </xf>
    <xf numFmtId="5" fontId="38" fillId="0" borderId="31" xfId="0" applyNumberFormat="1" applyFont="1" applyFill="1" applyBorder="1" applyAlignment="1" applyProtection="1">
      <alignment horizontal="center" vertical="center"/>
      <protection/>
    </xf>
    <xf numFmtId="5" fontId="38" fillId="0" borderId="32" xfId="0" applyNumberFormat="1" applyFont="1" applyFill="1" applyBorder="1" applyAlignment="1" applyProtection="1">
      <alignment horizontal="center" vertical="center"/>
      <protection/>
    </xf>
    <xf numFmtId="5" fontId="38" fillId="0" borderId="33" xfId="0" applyNumberFormat="1" applyFont="1" applyFill="1" applyBorder="1" applyAlignment="1" applyProtection="1">
      <alignment horizontal="center" vertical="center"/>
      <protection/>
    </xf>
    <xf numFmtId="5" fontId="39" fillId="0" borderId="34" xfId="0" applyNumberFormat="1" applyFont="1" applyFill="1" applyBorder="1" applyAlignment="1" applyProtection="1">
      <alignment horizontal="center" vertical="center"/>
      <protection/>
    </xf>
    <xf numFmtId="5" fontId="39" fillId="0" borderId="35" xfId="0" applyNumberFormat="1" applyFont="1" applyFill="1" applyBorder="1" applyAlignment="1" applyProtection="1">
      <alignment horizontal="center" vertical="center"/>
      <protection/>
    </xf>
    <xf numFmtId="5" fontId="39" fillId="0" borderId="36" xfId="0" applyNumberFormat="1" applyFont="1" applyFill="1" applyBorder="1" applyAlignment="1" applyProtection="1">
      <alignment horizontal="center" vertical="center"/>
      <protection/>
    </xf>
    <xf numFmtId="0" fontId="32" fillId="0" borderId="32" xfId="0" applyNumberFormat="1" applyFont="1" applyFill="1" applyBorder="1" applyAlignment="1" applyProtection="1">
      <alignment horizontal="center" vertical="center"/>
      <protection/>
    </xf>
    <xf numFmtId="0" fontId="10" fillId="0" borderId="37" xfId="0" applyNumberFormat="1" applyFont="1" applyFill="1" applyBorder="1" applyAlignment="1" applyProtection="1">
      <alignment horizontal="center" vertical="center"/>
      <protection/>
    </xf>
    <xf numFmtId="0" fontId="10" fillId="0" borderId="38" xfId="0" applyNumberFormat="1" applyFont="1"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protection/>
    </xf>
    <xf numFmtId="0" fontId="10" fillId="0" borderId="40" xfId="0" applyNumberFormat="1" applyFont="1" applyFill="1" applyBorder="1" applyAlignment="1" applyProtection="1">
      <alignment horizontal="center" vertical="center" wrapText="1" shrinkToFit="1"/>
      <protection/>
    </xf>
    <xf numFmtId="0" fontId="10" fillId="0" borderId="38" xfId="0" applyNumberFormat="1" applyFont="1" applyFill="1" applyBorder="1" applyAlignment="1" applyProtection="1">
      <alignment horizontal="center" vertical="center" wrapText="1" shrinkToFit="1"/>
      <protection/>
    </xf>
    <xf numFmtId="0" fontId="10" fillId="0" borderId="41" xfId="0" applyNumberFormat="1" applyFont="1" applyFill="1" applyBorder="1" applyAlignment="1" applyProtection="1">
      <alignment horizontal="center" vertical="center" wrapText="1" shrinkToFit="1"/>
      <protection/>
    </xf>
    <xf numFmtId="0" fontId="10" fillId="0" borderId="42"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43"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protection/>
    </xf>
    <xf numFmtId="0" fontId="10" fillId="0" borderId="45" xfId="0" applyNumberFormat="1" applyFont="1" applyFill="1" applyBorder="1" applyAlignment="1" applyProtection="1">
      <alignment horizontal="center" vertical="center"/>
      <protection/>
    </xf>
    <xf numFmtId="0" fontId="10" fillId="0" borderId="46" xfId="0" applyNumberFormat="1" applyFont="1" applyFill="1" applyBorder="1" applyAlignment="1" applyProtection="1">
      <alignment horizontal="center" vertical="center"/>
      <protection/>
    </xf>
    <xf numFmtId="0" fontId="21" fillId="0" borderId="47" xfId="0" applyNumberFormat="1" applyFont="1" applyFill="1" applyBorder="1" applyAlignment="1" applyProtection="1">
      <alignment horizontal="left" vertical="center" shrinkToFit="1"/>
      <protection locked="0"/>
    </xf>
    <xf numFmtId="0" fontId="10" fillId="0" borderId="4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49" xfId="0" applyNumberFormat="1" applyFont="1" applyFill="1" applyBorder="1" applyAlignment="1" applyProtection="1">
      <alignment horizontal="center" vertical="center"/>
      <protection/>
    </xf>
    <xf numFmtId="0" fontId="10" fillId="0" borderId="44" xfId="0" applyNumberFormat="1" applyFont="1" applyFill="1" applyBorder="1" applyAlignment="1" applyProtection="1">
      <alignment horizontal="center" vertical="center" shrinkToFit="1"/>
      <protection/>
    </xf>
    <xf numFmtId="0" fontId="10" fillId="0" borderId="46" xfId="0" applyNumberFormat="1" applyFont="1" applyFill="1" applyBorder="1" applyAlignment="1" applyProtection="1">
      <alignment horizontal="center" vertical="center" shrinkToFit="1"/>
      <protection/>
    </xf>
    <xf numFmtId="0" fontId="10" fillId="0" borderId="50" xfId="0" applyNumberFormat="1" applyFont="1" applyFill="1" applyBorder="1" applyAlignment="1" applyProtection="1">
      <alignment horizontal="center" vertical="center" shrinkToFit="1"/>
      <protection/>
    </xf>
    <xf numFmtId="0" fontId="10" fillId="0" borderId="51" xfId="0" applyNumberFormat="1" applyFont="1" applyFill="1" applyBorder="1" applyAlignment="1" applyProtection="1">
      <alignment horizontal="center" vertical="center" shrinkToFit="1"/>
      <protection/>
    </xf>
    <xf numFmtId="0" fontId="0" fillId="0" borderId="4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0" fillId="0" borderId="52" xfId="0" applyNumberFormat="1" applyFont="1" applyFill="1" applyBorder="1" applyAlignment="1" applyProtection="1">
      <alignment horizontal="center" vertical="center" wrapText="1"/>
      <protection/>
    </xf>
    <xf numFmtId="0" fontId="10" fillId="0" borderId="53" xfId="0" applyNumberFormat="1" applyFont="1" applyFill="1" applyBorder="1" applyAlignment="1" applyProtection="1">
      <alignment horizontal="center" vertical="center" wrapText="1"/>
      <protection/>
    </xf>
    <xf numFmtId="0" fontId="10" fillId="0" borderId="54" xfId="0" applyNumberFormat="1" applyFont="1" applyFill="1" applyBorder="1" applyAlignment="1" applyProtection="1">
      <alignment horizontal="center" vertical="center" wrapText="1"/>
      <protection/>
    </xf>
    <xf numFmtId="0" fontId="14" fillId="0" borderId="55" xfId="0" applyNumberFormat="1" applyFont="1" applyFill="1" applyBorder="1" applyAlignment="1" applyProtection="1">
      <alignment horizontal="center" vertical="center" wrapText="1"/>
      <protection/>
    </xf>
    <xf numFmtId="0" fontId="14" fillId="0" borderId="56" xfId="0" applyNumberFormat="1" applyFont="1" applyFill="1" applyBorder="1" applyAlignment="1" applyProtection="1">
      <alignment horizontal="center" vertical="center" wrapText="1"/>
      <protection/>
    </xf>
    <xf numFmtId="0" fontId="14" fillId="0" borderId="57" xfId="0" applyNumberFormat="1" applyFont="1" applyFill="1" applyBorder="1" applyAlignment="1" applyProtection="1">
      <alignment horizontal="center" vertical="center" wrapText="1"/>
      <protection/>
    </xf>
    <xf numFmtId="0" fontId="14" fillId="0" borderId="39" xfId="0" applyNumberFormat="1" applyFont="1" applyFill="1" applyBorder="1" applyAlignment="1" applyProtection="1">
      <alignment horizontal="center" vertical="center" wrapText="1"/>
      <protection/>
    </xf>
    <xf numFmtId="0" fontId="10" fillId="0" borderId="55" xfId="0" applyNumberFormat="1" applyFont="1" applyFill="1" applyBorder="1" applyAlignment="1" applyProtection="1">
      <alignment horizontal="center" vertical="center" shrinkToFit="1"/>
      <protection/>
    </xf>
    <xf numFmtId="0" fontId="10" fillId="0" borderId="57" xfId="0" applyNumberFormat="1" applyFont="1" applyFill="1" applyBorder="1" applyAlignment="1" applyProtection="1">
      <alignment horizontal="center" vertical="center" shrinkToFit="1"/>
      <protection/>
    </xf>
    <xf numFmtId="0" fontId="21" fillId="7" borderId="58" xfId="0" applyNumberFormat="1" applyFont="1" applyFill="1" applyBorder="1" applyAlignment="1" applyProtection="1">
      <alignment horizontal="center" vertical="center" shrinkToFit="1"/>
      <protection/>
    </xf>
    <xf numFmtId="0" fontId="21" fillId="7" borderId="59" xfId="0" applyNumberFormat="1" applyFont="1" applyFill="1" applyBorder="1" applyAlignment="1" applyProtection="1">
      <alignment horizontal="center" vertical="center" shrinkToFit="1"/>
      <protection/>
    </xf>
    <xf numFmtId="0" fontId="21" fillId="7" borderId="60" xfId="0" applyNumberFormat="1" applyFont="1" applyFill="1" applyBorder="1" applyAlignment="1" applyProtection="1">
      <alignment horizontal="center" vertical="center" shrinkToFit="1"/>
      <protection/>
    </xf>
    <xf numFmtId="0" fontId="21" fillId="7" borderId="61" xfId="0" applyNumberFormat="1" applyFont="1" applyFill="1" applyBorder="1" applyAlignment="1" applyProtection="1">
      <alignment horizontal="center" vertical="center" shrinkToFit="1"/>
      <protection/>
    </xf>
    <xf numFmtId="0" fontId="21" fillId="7" borderId="62" xfId="0" applyNumberFormat="1" applyFont="1" applyFill="1" applyBorder="1" applyAlignment="1" applyProtection="1">
      <alignment horizontal="center" vertical="center" shrinkToFit="1"/>
      <protection/>
    </xf>
    <xf numFmtId="0" fontId="21" fillId="7" borderId="63" xfId="0" applyNumberFormat="1" applyFont="1" applyFill="1" applyBorder="1" applyAlignment="1" applyProtection="1">
      <alignment horizontal="center" vertical="center" shrinkToFit="1"/>
      <protection/>
    </xf>
    <xf numFmtId="0" fontId="10" fillId="0" borderId="64" xfId="0" applyNumberFormat="1" applyFont="1" applyFill="1" applyBorder="1" applyAlignment="1" applyProtection="1">
      <alignment horizontal="center" vertical="center" shrinkToFit="1"/>
      <protection/>
    </xf>
    <xf numFmtId="0" fontId="10" fillId="0" borderId="60" xfId="0" applyNumberFormat="1" applyFont="1" applyFill="1" applyBorder="1" applyAlignment="1" applyProtection="1">
      <alignment horizontal="center" vertical="center" shrinkToFit="1"/>
      <protection/>
    </xf>
    <xf numFmtId="0" fontId="10" fillId="0" borderId="65" xfId="0" applyNumberFormat="1" applyFont="1" applyFill="1" applyBorder="1" applyAlignment="1" applyProtection="1">
      <alignment horizontal="center" vertical="center" shrinkToFit="1"/>
      <protection/>
    </xf>
    <xf numFmtId="0" fontId="10" fillId="0" borderId="66" xfId="0" applyNumberFormat="1" applyFont="1" applyFill="1" applyBorder="1" applyAlignment="1" applyProtection="1">
      <alignment horizontal="center" vertical="center" shrinkToFit="1"/>
      <protection/>
    </xf>
    <xf numFmtId="0" fontId="10" fillId="0" borderId="67" xfId="0" applyNumberFormat="1" applyFont="1" applyFill="1" applyBorder="1" applyAlignment="1" applyProtection="1">
      <alignment horizontal="center" vertical="center" wrapText="1"/>
      <protection/>
    </xf>
    <xf numFmtId="0" fontId="10" fillId="0" borderId="38" xfId="0" applyNumberFormat="1" applyFont="1" applyFill="1" applyBorder="1" applyAlignment="1" applyProtection="1">
      <alignment horizontal="center" vertical="center" shrinkToFit="1"/>
      <protection/>
    </xf>
    <xf numFmtId="0" fontId="10" fillId="0" borderId="41" xfId="0" applyNumberFormat="1" applyFont="1" applyFill="1" applyBorder="1" applyAlignment="1" applyProtection="1">
      <alignment horizontal="center" vertical="center" shrinkToFit="1"/>
      <protection/>
    </xf>
    <xf numFmtId="0" fontId="10" fillId="0" borderId="68" xfId="0" applyNumberFormat="1" applyFont="1" applyFill="1" applyBorder="1" applyAlignment="1" applyProtection="1">
      <alignment horizontal="center" vertical="center" textRotation="255" wrapText="1"/>
      <protection/>
    </xf>
    <xf numFmtId="0" fontId="10" fillId="0" borderId="69" xfId="0" applyNumberFormat="1" applyFont="1" applyFill="1" applyBorder="1" applyAlignment="1" applyProtection="1">
      <alignment horizontal="center" vertical="center" textRotation="255" wrapText="1"/>
      <protection/>
    </xf>
    <xf numFmtId="0" fontId="10" fillId="0" borderId="70" xfId="0" applyNumberFormat="1" applyFont="1" applyFill="1" applyBorder="1" applyAlignment="1" applyProtection="1">
      <alignment horizontal="center" vertical="center" textRotation="255" wrapText="1"/>
      <protection/>
    </xf>
    <xf numFmtId="0" fontId="34" fillId="0" borderId="11" xfId="0" applyNumberFormat="1" applyFont="1" applyFill="1" applyBorder="1" applyAlignment="1" applyProtection="1">
      <alignment horizontal="center" vertical="center" wrapText="1" shrinkToFit="1"/>
      <protection/>
    </xf>
    <xf numFmtId="0" fontId="34" fillId="0" borderId="11"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85" fillId="0" borderId="11" xfId="0" applyNumberFormat="1" applyFont="1" applyFill="1" applyBorder="1" applyAlignment="1" applyProtection="1">
      <alignment horizontal="center" vertical="center"/>
      <protection/>
    </xf>
    <xf numFmtId="0" fontId="85"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49" xfId="0" applyNumberFormat="1" applyFont="1" applyFill="1" applyBorder="1" applyAlignment="1" applyProtection="1">
      <alignment horizontal="center" vertical="center"/>
      <protection/>
    </xf>
    <xf numFmtId="0" fontId="21" fillId="0" borderId="71" xfId="0" applyNumberFormat="1" applyFont="1" applyFill="1" applyBorder="1" applyAlignment="1" applyProtection="1">
      <alignment horizontal="center" vertical="center" shrinkToFit="1"/>
      <protection/>
    </xf>
    <xf numFmtId="0" fontId="21" fillId="0" borderId="38" xfId="0" applyNumberFormat="1" applyFont="1" applyFill="1" applyBorder="1" applyAlignment="1" applyProtection="1">
      <alignment horizontal="center" vertical="center" shrinkToFit="1"/>
      <protection/>
    </xf>
    <xf numFmtId="0" fontId="21" fillId="0" borderId="13" xfId="0" applyNumberFormat="1" applyFont="1" applyFill="1" applyBorder="1" applyAlignment="1" applyProtection="1">
      <alignment horizontal="center" vertical="center" shrinkToFit="1"/>
      <protection/>
    </xf>
    <xf numFmtId="0" fontId="21" fillId="0" borderId="72" xfId="0" applyNumberFormat="1" applyFont="1" applyFill="1" applyBorder="1" applyAlignment="1" applyProtection="1">
      <alignment horizontal="center" vertical="center" shrinkToFit="1"/>
      <protection/>
    </xf>
    <xf numFmtId="0" fontId="21" fillId="0" borderId="73" xfId="0" applyNumberFormat="1" applyFont="1" applyFill="1" applyBorder="1" applyAlignment="1" applyProtection="1">
      <alignment horizontal="center" vertical="center" shrinkToFit="1"/>
      <protection/>
    </xf>
    <xf numFmtId="0" fontId="21" fillId="0" borderId="14" xfId="0" applyNumberFormat="1" applyFont="1" applyFill="1" applyBorder="1" applyAlignment="1" applyProtection="1">
      <alignment horizontal="center" vertical="center" shrinkToFit="1"/>
      <protection/>
    </xf>
    <xf numFmtId="0" fontId="21" fillId="0" borderId="74" xfId="0" applyNumberFormat="1" applyFont="1" applyFill="1" applyBorder="1" applyAlignment="1" applyProtection="1">
      <alignment horizontal="center" vertical="center" shrinkToFit="1"/>
      <protection/>
    </xf>
    <xf numFmtId="0" fontId="21" fillId="0" borderId="75" xfId="0" applyNumberFormat="1" applyFont="1" applyFill="1" applyBorder="1" applyAlignment="1" applyProtection="1">
      <alignment horizontal="center" vertical="center" shrinkToFit="1"/>
      <protection/>
    </xf>
    <xf numFmtId="0" fontId="21" fillId="0" borderId="15" xfId="0" applyNumberFormat="1" applyFont="1" applyFill="1" applyBorder="1" applyAlignment="1" applyProtection="1">
      <alignment horizontal="center" vertical="center" shrinkToFit="1"/>
      <protection/>
    </xf>
    <xf numFmtId="0" fontId="10" fillId="0" borderId="16" xfId="0" applyNumberFormat="1" applyFont="1" applyFill="1" applyBorder="1" applyAlignment="1" applyProtection="1">
      <alignment horizontal="center" vertical="center" textRotation="255" wrapText="1"/>
      <protection/>
    </xf>
    <xf numFmtId="0" fontId="10" fillId="0" borderId="27" xfId="0" applyNumberFormat="1" applyFont="1" applyFill="1" applyBorder="1" applyAlignment="1" applyProtection="1">
      <alignment horizontal="center" vertical="center" textRotation="255" wrapText="1"/>
      <protection/>
    </xf>
    <xf numFmtId="0" fontId="10" fillId="0" borderId="32" xfId="0" applyNumberFormat="1" applyFont="1" applyFill="1" applyBorder="1" applyAlignment="1" applyProtection="1">
      <alignment horizontal="center" vertical="center" textRotation="255" wrapText="1"/>
      <protection/>
    </xf>
    <xf numFmtId="0" fontId="10" fillId="0" borderId="33" xfId="0" applyNumberFormat="1" applyFont="1" applyFill="1" applyBorder="1" applyAlignment="1" applyProtection="1">
      <alignment horizontal="center" vertical="center" textRotation="255" wrapText="1"/>
      <protection/>
    </xf>
    <xf numFmtId="0" fontId="10" fillId="0" borderId="76" xfId="0" applyNumberFormat="1" applyFont="1" applyFill="1" applyBorder="1" applyAlignment="1" applyProtection="1">
      <alignment horizontal="center" vertical="center" shrinkToFit="1"/>
      <protection/>
    </xf>
    <xf numFmtId="0" fontId="10" fillId="0" borderId="13" xfId="0" applyNumberFormat="1" applyFont="1" applyFill="1" applyBorder="1" applyAlignment="1" applyProtection="1">
      <alignment horizontal="center" vertical="center" shrinkToFit="1"/>
      <protection/>
    </xf>
    <xf numFmtId="0" fontId="0" fillId="0" borderId="7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shrinkToFit="1"/>
      <protection/>
    </xf>
    <xf numFmtId="0" fontId="10" fillId="0" borderId="15" xfId="0" applyNumberFormat="1" applyFont="1" applyFill="1" applyBorder="1" applyAlignment="1" applyProtection="1">
      <alignment horizontal="center" vertical="center" shrinkToFit="1"/>
      <protection/>
    </xf>
    <xf numFmtId="0" fontId="0" fillId="7" borderId="74"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10" fillId="0" borderId="74" xfId="0" applyNumberFormat="1" applyFont="1" applyFill="1" applyBorder="1" applyAlignment="1" applyProtection="1">
      <alignment horizontal="center" vertical="center" shrinkToFit="1"/>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protection/>
    </xf>
    <xf numFmtId="0" fontId="3" fillId="0" borderId="17"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0" fillId="7" borderId="78" xfId="0"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wrapText="1" shrinkToFit="1"/>
      <protection/>
    </xf>
    <xf numFmtId="0" fontId="10" fillId="0" borderId="47" xfId="0" applyNumberFormat="1" applyFont="1" applyFill="1" applyBorder="1" applyAlignment="1" applyProtection="1">
      <alignment horizontal="center" vertical="center" wrapText="1" shrinkToFit="1"/>
      <protection/>
    </xf>
    <xf numFmtId="0" fontId="28" fillId="0" borderId="10" xfId="0" applyNumberFormat="1" applyFont="1" applyFill="1" applyBorder="1" applyAlignment="1" applyProtection="1">
      <alignment horizontal="center" vertical="center" shrinkToFit="1"/>
      <protection locked="0"/>
    </xf>
    <xf numFmtId="0" fontId="28" fillId="0" borderId="47" xfId="0" applyNumberFormat="1" applyFont="1" applyFill="1" applyBorder="1" applyAlignment="1" applyProtection="1">
      <alignment horizontal="center" vertical="center" shrinkToFit="1"/>
      <protection locked="0"/>
    </xf>
    <xf numFmtId="0" fontId="37" fillId="0" borderId="80" xfId="0" applyFont="1" applyFill="1" applyBorder="1" applyAlignment="1" applyProtection="1">
      <alignment horizontal="center" vertical="center"/>
      <protection/>
    </xf>
    <xf numFmtId="0" fontId="37" fillId="0" borderId="81" xfId="0" applyFont="1" applyFill="1" applyBorder="1" applyAlignment="1" applyProtection="1">
      <alignment horizontal="center" vertical="center"/>
      <protection/>
    </xf>
    <xf numFmtId="0" fontId="37" fillId="0" borderId="82" xfId="0" applyFont="1" applyFill="1" applyBorder="1" applyAlignment="1" applyProtection="1">
      <alignment horizontal="center" vertical="center"/>
      <protection/>
    </xf>
    <xf numFmtId="0" fontId="35"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shrinkToFit="1"/>
      <protection locked="0"/>
    </xf>
    <xf numFmtId="0" fontId="27" fillId="0" borderId="47" xfId="0" applyNumberFormat="1" applyFont="1" applyFill="1" applyBorder="1" applyAlignment="1" applyProtection="1">
      <alignment horizontal="center" vertical="center" shrinkToFit="1"/>
      <protection locked="0"/>
    </xf>
    <xf numFmtId="0" fontId="27" fillId="0" borderId="12" xfId="0" applyNumberFormat="1" applyFont="1" applyFill="1" applyBorder="1" applyAlignment="1" applyProtection="1">
      <alignment horizontal="center" vertical="center" shrinkToFit="1"/>
      <protection locked="0"/>
    </xf>
    <xf numFmtId="5" fontId="39" fillId="0" borderId="83" xfId="0" applyNumberFormat="1" applyFont="1" applyFill="1" applyBorder="1" applyAlignment="1" applyProtection="1">
      <alignment horizontal="center" vertical="center"/>
      <protection/>
    </xf>
    <xf numFmtId="5" fontId="39" fillId="0" borderId="84" xfId="0" applyNumberFormat="1" applyFont="1" applyFill="1" applyBorder="1" applyAlignment="1" applyProtection="1">
      <alignment horizontal="center" vertical="center"/>
      <protection/>
    </xf>
    <xf numFmtId="5" fontId="39" fillId="0" borderId="85" xfId="0" applyNumberFormat="1" applyFont="1" applyFill="1" applyBorder="1" applyAlignment="1" applyProtection="1">
      <alignment horizontal="center" vertical="center"/>
      <protection/>
    </xf>
    <xf numFmtId="0" fontId="86" fillId="0" borderId="86" xfId="0" applyFont="1" applyFill="1" applyBorder="1" applyAlignment="1" applyProtection="1">
      <alignment horizontal="center" vertical="center" shrinkToFit="1"/>
      <protection locked="0"/>
    </xf>
    <xf numFmtId="0" fontId="86" fillId="0" borderId="87" xfId="0" applyFont="1" applyFill="1" applyBorder="1" applyAlignment="1" applyProtection="1">
      <alignment horizontal="center" vertical="center" shrinkToFit="1"/>
      <protection locked="0"/>
    </xf>
    <xf numFmtId="0" fontId="87" fillId="0" borderId="87" xfId="0" applyNumberFormat="1"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distributed" vertical="center" shrinkToFit="1"/>
      <protection locked="0"/>
    </xf>
    <xf numFmtId="0" fontId="86" fillId="0" borderId="88" xfId="0" applyFont="1" applyFill="1" applyBorder="1" applyAlignment="1" applyProtection="1">
      <alignment horizontal="center" vertical="center" shrinkToFit="1"/>
      <protection locked="0"/>
    </xf>
    <xf numFmtId="0" fontId="10" fillId="0" borderId="89" xfId="0" applyNumberFormat="1" applyFont="1" applyFill="1" applyBorder="1" applyAlignment="1" applyProtection="1">
      <alignment horizontal="center" vertical="center" textRotation="255" wrapText="1"/>
      <protection/>
    </xf>
    <xf numFmtId="0" fontId="10" fillId="0" borderId="90" xfId="0" applyNumberFormat="1" applyFont="1" applyFill="1" applyBorder="1" applyAlignment="1" applyProtection="1">
      <alignment horizontal="center" vertical="center" textRotation="255" wrapText="1"/>
      <protection/>
    </xf>
    <xf numFmtId="0" fontId="10" fillId="0" borderId="91" xfId="0" applyNumberFormat="1" applyFont="1" applyFill="1" applyBorder="1" applyAlignment="1" applyProtection="1">
      <alignment horizontal="center" vertical="center" textRotation="255" wrapText="1"/>
      <protection/>
    </xf>
    <xf numFmtId="0" fontId="27" fillId="0" borderId="72" xfId="0" applyNumberFormat="1" applyFont="1" applyFill="1" applyBorder="1" applyAlignment="1" applyProtection="1">
      <alignment horizontal="center" vertical="center" shrinkToFit="1"/>
      <protection locked="0"/>
    </xf>
    <xf numFmtId="0" fontId="27" fillId="0" borderId="73" xfId="0" applyNumberFormat="1" applyFont="1" applyFill="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1" fillId="0" borderId="51" xfId="0" applyNumberFormat="1" applyFont="1" applyFill="1" applyBorder="1" applyAlignment="1" applyProtection="1">
      <alignment horizontal="center" vertical="center" shrinkToFit="1"/>
      <protection locked="0"/>
    </xf>
    <xf numFmtId="0" fontId="21" fillId="0" borderId="45" xfId="0" applyNumberFormat="1" applyFont="1" applyFill="1" applyBorder="1" applyAlignment="1" applyProtection="1">
      <alignment horizontal="center" vertical="center" shrinkToFit="1"/>
      <protection locked="0"/>
    </xf>
    <xf numFmtId="0" fontId="21" fillId="0" borderId="92" xfId="0" applyNumberFormat="1" applyFont="1" applyFill="1" applyBorder="1" applyAlignment="1" applyProtection="1">
      <alignment horizontal="center" vertical="center" shrinkToFit="1"/>
      <protection locked="0"/>
    </xf>
    <xf numFmtId="0" fontId="25" fillId="0" borderId="11" xfId="0" applyNumberFormat="1" applyFont="1" applyFill="1" applyBorder="1" applyAlignment="1" applyProtection="1">
      <alignment horizontal="center" vertical="center" shrinkToFit="1"/>
      <protection locked="0"/>
    </xf>
    <xf numFmtId="0" fontId="87" fillId="0" borderId="88" xfId="0" applyNumberFormat="1" applyFont="1" applyFill="1" applyBorder="1" applyAlignment="1" applyProtection="1">
      <alignment horizontal="center" vertical="center" shrinkToFit="1"/>
      <protection locked="0"/>
    </xf>
    <xf numFmtId="0" fontId="20" fillId="0" borderId="86" xfId="0" applyNumberFormat="1" applyFont="1" applyFill="1" applyBorder="1" applyAlignment="1" applyProtection="1">
      <alignment horizontal="center" vertical="center" shrinkToFit="1"/>
      <protection locked="0"/>
    </xf>
    <xf numFmtId="0" fontId="27" fillId="0" borderId="74" xfId="0" applyNumberFormat="1" applyFont="1" applyFill="1" applyBorder="1" applyAlignment="1" applyProtection="1">
      <alignment horizontal="center" vertical="center" shrinkToFit="1"/>
      <protection locked="0"/>
    </xf>
    <xf numFmtId="0" fontId="27" fillId="0" borderId="75" xfId="0" applyNumberFormat="1" applyFont="1" applyFill="1" applyBorder="1" applyAlignment="1" applyProtection="1">
      <alignment horizontal="center"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1" fillId="0" borderId="93" xfId="0" applyNumberFormat="1" applyFont="1" applyFill="1" applyBorder="1" applyAlignment="1" applyProtection="1">
      <alignment horizontal="center" vertical="center" shrinkToFit="1"/>
      <protection locked="0"/>
    </xf>
    <xf numFmtId="0" fontId="21" fillId="0" borderId="94" xfId="0" applyNumberFormat="1" applyFont="1" applyFill="1" applyBorder="1" applyAlignment="1" applyProtection="1">
      <alignment horizontal="center" vertical="center" shrinkToFit="1"/>
      <protection locked="0"/>
    </xf>
    <xf numFmtId="0" fontId="21" fillId="0" borderId="32" xfId="0" applyNumberFormat="1" applyFont="1" applyFill="1" applyBorder="1" applyAlignment="1" applyProtection="1">
      <alignment horizontal="center" vertical="center" shrinkToFit="1"/>
      <protection locked="0"/>
    </xf>
    <xf numFmtId="0" fontId="21" fillId="0" borderId="33" xfId="0" applyNumberFormat="1" applyFont="1" applyFill="1" applyBorder="1" applyAlignment="1" applyProtection="1">
      <alignment horizontal="center" vertical="center" shrinkToFit="1"/>
      <protection locked="0"/>
    </xf>
    <xf numFmtId="0" fontId="27" fillId="0" borderId="95" xfId="0" applyNumberFormat="1" applyFont="1" applyFill="1" applyBorder="1" applyAlignment="1" applyProtection="1">
      <alignment horizontal="center" vertical="center" shrinkToFit="1"/>
      <protection locked="0"/>
    </xf>
    <xf numFmtId="0" fontId="27" fillId="0" borderId="93" xfId="0" applyNumberFormat="1" applyFont="1" applyFill="1" applyBorder="1" applyAlignment="1" applyProtection="1">
      <alignment horizontal="center" vertical="center" shrinkToFit="1"/>
      <protection locked="0"/>
    </xf>
    <xf numFmtId="0" fontId="27" fillId="0" borderId="31" xfId="0" applyNumberFormat="1" applyFont="1" applyFill="1" applyBorder="1" applyAlignment="1" applyProtection="1">
      <alignment horizontal="center" vertical="center" shrinkToFit="1"/>
      <protection locked="0"/>
    </xf>
    <xf numFmtId="0" fontId="27" fillId="0" borderId="32" xfId="0" applyNumberFormat="1" applyFont="1" applyFill="1" applyBorder="1" applyAlignment="1" applyProtection="1">
      <alignment horizontal="center" vertical="center" shrinkToFit="1"/>
      <protection locked="0"/>
    </xf>
    <xf numFmtId="0" fontId="87" fillId="0" borderId="86" xfId="0" applyNumberFormat="1" applyFont="1" applyFill="1" applyBorder="1" applyAlignment="1" applyProtection="1">
      <alignment horizontal="center" vertical="center" shrinkToFit="1"/>
      <protection locked="0"/>
    </xf>
    <xf numFmtId="0" fontId="21" fillId="0" borderId="88" xfId="0" applyFont="1" applyFill="1" applyBorder="1" applyAlignment="1" applyProtection="1">
      <alignment horizontal="center" vertical="center" shrinkToFit="1"/>
      <protection locked="0"/>
    </xf>
    <xf numFmtId="0" fontId="21" fillId="0" borderId="86" xfId="0" applyFont="1" applyFill="1" applyBorder="1" applyAlignment="1" applyProtection="1">
      <alignment horizontal="center" vertical="center" shrinkToFit="1"/>
      <protection locked="0"/>
    </xf>
    <xf numFmtId="0" fontId="10" fillId="0" borderId="88" xfId="0" applyNumberFormat="1" applyFont="1" applyFill="1" applyBorder="1" applyAlignment="1" applyProtection="1">
      <alignment horizontal="center" vertical="center" wrapText="1"/>
      <protection/>
    </xf>
    <xf numFmtId="0" fontId="10" fillId="0" borderId="86" xfId="0" applyNumberFormat="1" applyFont="1" applyFill="1" applyBorder="1" applyAlignment="1" applyProtection="1">
      <alignment horizontal="center" vertical="center" wrapText="1"/>
      <protection/>
    </xf>
    <xf numFmtId="0" fontId="10" fillId="0" borderId="87" xfId="0" applyNumberFormat="1" applyFont="1" applyFill="1" applyBorder="1" applyAlignment="1" applyProtection="1">
      <alignment horizontal="center" vertical="center" wrapText="1"/>
      <protection/>
    </xf>
    <xf numFmtId="0" fontId="21" fillId="0" borderId="64" xfId="0" applyNumberFormat="1" applyFont="1" applyFill="1" applyBorder="1" applyAlignment="1" applyProtection="1">
      <alignment horizontal="center" vertical="center" shrinkToFit="1"/>
      <protection locked="0"/>
    </xf>
    <xf numFmtId="0" fontId="21" fillId="0" borderId="59" xfId="0" applyNumberFormat="1" applyFont="1" applyFill="1" applyBorder="1" applyAlignment="1" applyProtection="1">
      <alignment horizontal="center" vertical="center" shrinkToFit="1"/>
      <protection locked="0"/>
    </xf>
    <xf numFmtId="0" fontId="21" fillId="0" borderId="60" xfId="0" applyNumberFormat="1" applyFont="1" applyFill="1" applyBorder="1" applyAlignment="1" applyProtection="1">
      <alignment horizontal="center" vertical="center" shrinkToFit="1"/>
      <protection locked="0"/>
    </xf>
    <xf numFmtId="0" fontId="21" fillId="0" borderId="65" xfId="0" applyNumberFormat="1" applyFont="1" applyFill="1" applyBorder="1" applyAlignment="1" applyProtection="1">
      <alignment horizontal="center" vertical="center" shrinkToFit="1"/>
      <protection locked="0"/>
    </xf>
    <xf numFmtId="0" fontId="21" fillId="0" borderId="96" xfId="0" applyNumberFormat="1" applyFont="1" applyFill="1" applyBorder="1" applyAlignment="1" applyProtection="1">
      <alignment horizontal="center" vertical="center" shrinkToFit="1"/>
      <protection locked="0"/>
    </xf>
    <xf numFmtId="0" fontId="21" fillId="0" borderId="66" xfId="0" applyNumberFormat="1" applyFont="1" applyFill="1" applyBorder="1" applyAlignment="1" applyProtection="1">
      <alignment horizontal="center" vertical="center" shrinkToFit="1"/>
      <protection locked="0"/>
    </xf>
    <xf numFmtId="0" fontId="86" fillId="0" borderId="97" xfId="0" applyFont="1" applyFill="1" applyBorder="1" applyAlignment="1" applyProtection="1">
      <alignment horizontal="center" vertical="center" shrinkToFit="1"/>
      <protection locked="0"/>
    </xf>
    <xf numFmtId="0" fontId="21" fillId="0" borderId="87" xfId="0" applyFont="1" applyFill="1" applyBorder="1" applyAlignment="1" applyProtection="1">
      <alignment horizontal="center" vertical="center" shrinkToFit="1"/>
      <protection locked="0"/>
    </xf>
    <xf numFmtId="0" fontId="21" fillId="0" borderId="97" xfId="0" applyFont="1" applyFill="1" applyBorder="1" applyAlignment="1" applyProtection="1">
      <alignment horizontal="center" vertical="center" shrinkToFit="1"/>
      <protection locked="0"/>
    </xf>
    <xf numFmtId="0" fontId="20" fillId="0" borderId="87" xfId="0" applyNumberFormat="1" applyFont="1" applyFill="1" applyBorder="1" applyAlignment="1" applyProtection="1">
      <alignment horizontal="center" vertical="center" shrinkToFit="1"/>
      <protection locked="0"/>
    </xf>
    <xf numFmtId="0" fontId="88" fillId="0" borderId="0" xfId="0" applyFont="1" applyFill="1" applyAlignment="1" applyProtection="1">
      <alignment horizontal="center" vertical="center" shrinkToFit="1"/>
      <protection locked="0"/>
    </xf>
    <xf numFmtId="0" fontId="10" fillId="0" borderId="98" xfId="0" applyNumberFormat="1" applyFont="1" applyFill="1" applyBorder="1" applyAlignment="1" applyProtection="1">
      <alignment horizontal="center" vertical="center" wrapText="1"/>
      <protection/>
    </xf>
    <xf numFmtId="0" fontId="27" fillId="0" borderId="99" xfId="0" applyNumberFormat="1" applyFont="1" applyFill="1" applyBorder="1" applyAlignment="1" applyProtection="1">
      <alignment horizontal="center" vertical="center" shrinkToFit="1"/>
      <protection locked="0"/>
    </xf>
    <xf numFmtId="0" fontId="27" fillId="0" borderId="33"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wrapText="1" shrinkToFit="1"/>
      <protection/>
    </xf>
    <xf numFmtId="0" fontId="10" fillId="0" borderId="71" xfId="0" applyNumberFormat="1" applyFont="1" applyFill="1" applyBorder="1" applyAlignment="1" applyProtection="1">
      <alignment horizontal="center" vertical="center"/>
      <protection/>
    </xf>
    <xf numFmtId="0" fontId="21" fillId="0" borderId="58" xfId="0" applyNumberFormat="1" applyFont="1" applyFill="1" applyBorder="1" applyAlignment="1" applyProtection="1">
      <alignment horizontal="center" vertical="center" shrinkToFit="1"/>
      <protection/>
    </xf>
    <xf numFmtId="0" fontId="21" fillId="0" borderId="59" xfId="0" applyNumberFormat="1" applyFont="1" applyFill="1" applyBorder="1" applyAlignment="1" applyProtection="1">
      <alignment horizontal="center" vertical="center" shrinkToFit="1"/>
      <protection/>
    </xf>
    <xf numFmtId="0" fontId="21" fillId="0" borderId="60" xfId="0" applyNumberFormat="1" applyFont="1" applyFill="1" applyBorder="1" applyAlignment="1" applyProtection="1">
      <alignment horizontal="center" vertical="center" shrinkToFit="1"/>
      <protection/>
    </xf>
    <xf numFmtId="0" fontId="21" fillId="0" borderId="61" xfId="0" applyNumberFormat="1" applyFont="1" applyFill="1" applyBorder="1" applyAlignment="1" applyProtection="1">
      <alignment horizontal="center" vertical="center" shrinkToFit="1"/>
      <protection/>
    </xf>
    <xf numFmtId="0" fontId="21" fillId="0" borderId="62" xfId="0" applyNumberFormat="1" applyFont="1" applyFill="1" applyBorder="1" applyAlignment="1" applyProtection="1">
      <alignment horizontal="center" vertical="center" shrinkToFit="1"/>
      <protection/>
    </xf>
    <xf numFmtId="0" fontId="21" fillId="0" borderId="63" xfId="0" applyNumberFormat="1" applyFont="1" applyFill="1" applyBorder="1" applyAlignment="1" applyProtection="1">
      <alignment horizontal="center" vertical="center" shrinkToFit="1"/>
      <protection/>
    </xf>
    <xf numFmtId="0" fontId="25" fillId="0" borderId="47" xfId="0" applyNumberFormat="1" applyFont="1" applyFill="1" applyBorder="1" applyAlignment="1" applyProtection="1">
      <alignment horizontal="left" vertical="center" shrinkToFit="1"/>
      <protection locked="0"/>
    </xf>
    <xf numFmtId="0" fontId="25" fillId="0" borderId="12" xfId="0" applyNumberFormat="1" applyFont="1" applyFill="1" applyBorder="1" applyAlignment="1" applyProtection="1">
      <alignment horizontal="left" vertical="center" shrinkToFit="1"/>
      <protection locked="0"/>
    </xf>
    <xf numFmtId="0" fontId="31" fillId="0" borderId="47" xfId="43"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1" fillId="0" borderId="71" xfId="0" applyNumberFormat="1" applyFont="1" applyFill="1" applyBorder="1" applyAlignment="1" applyProtection="1">
      <alignment horizontal="center" vertical="center" shrinkToFit="1"/>
      <protection locked="0"/>
    </xf>
    <xf numFmtId="0" fontId="21" fillId="0" borderId="38" xfId="0" applyNumberFormat="1" applyFont="1" applyFill="1" applyBorder="1" applyAlignment="1" applyProtection="1">
      <alignment horizontal="center" vertical="center" shrinkToFit="1"/>
      <protection locked="0"/>
    </xf>
    <xf numFmtId="0" fontId="21" fillId="0" borderId="13" xfId="0" applyNumberFormat="1" applyFont="1" applyFill="1" applyBorder="1" applyAlignment="1" applyProtection="1">
      <alignment horizontal="center" vertical="center" shrinkToFit="1"/>
      <protection locked="0"/>
    </xf>
    <xf numFmtId="0" fontId="27" fillId="0" borderId="94" xfId="0" applyNumberFormat="1" applyFont="1" applyFill="1" applyBorder="1" applyAlignment="1" applyProtection="1">
      <alignment horizontal="center" vertical="center" shrinkToFit="1"/>
      <protection locked="0"/>
    </xf>
    <xf numFmtId="0" fontId="20" fillId="0" borderId="88" xfId="0" applyNumberFormat="1" applyFont="1" applyFill="1" applyBorder="1" applyAlignment="1" applyProtection="1">
      <alignment horizontal="center" vertical="center" shrinkToFit="1"/>
      <protection locked="0"/>
    </xf>
    <xf numFmtId="0" fontId="27" fillId="0" borderId="71" xfId="0" applyNumberFormat="1" applyFont="1" applyFill="1" applyBorder="1" applyAlignment="1" applyProtection="1">
      <alignment horizontal="center" vertical="center" shrinkToFit="1"/>
      <protection locked="0"/>
    </xf>
    <xf numFmtId="0" fontId="27" fillId="0" borderId="38" xfId="0" applyNumberFormat="1" applyFont="1" applyFill="1" applyBorder="1" applyAlignment="1" applyProtection="1">
      <alignment horizontal="center" vertical="center" shrinkToFit="1"/>
      <protection locked="0"/>
    </xf>
    <xf numFmtId="0" fontId="27" fillId="0" borderId="13" xfId="0" applyNumberFormat="1" applyFont="1" applyFill="1" applyBorder="1" applyAlignment="1" applyProtection="1">
      <alignment horizontal="center" vertical="center" shrinkToFit="1"/>
      <protection locked="0"/>
    </xf>
    <xf numFmtId="0" fontId="87" fillId="0" borderId="97" xfId="0" applyNumberFormat="1" applyFont="1" applyFill="1" applyBorder="1" applyAlignment="1" applyProtection="1">
      <alignment horizontal="center" vertical="center" shrinkToFit="1"/>
      <protection locked="0"/>
    </xf>
    <xf numFmtId="0" fontId="21" fillId="0" borderId="58" xfId="0" applyNumberFormat="1" applyFont="1" applyFill="1" applyBorder="1" applyAlignment="1" applyProtection="1">
      <alignment horizontal="center" vertical="center" shrinkToFit="1"/>
      <protection locked="0"/>
    </xf>
    <xf numFmtId="0" fontId="21" fillId="0" borderId="100" xfId="0" applyNumberFormat="1" applyFont="1" applyFill="1" applyBorder="1" applyAlignment="1" applyProtection="1">
      <alignment horizontal="center" vertical="center" shrinkToFit="1"/>
      <protection locked="0"/>
    </xf>
    <xf numFmtId="0" fontId="21" fillId="0" borderId="101" xfId="0" applyNumberFormat="1" applyFont="1" applyFill="1" applyBorder="1" applyAlignment="1" applyProtection="1">
      <alignment horizontal="center" vertical="center" shrinkToFit="1"/>
      <protection locked="0"/>
    </xf>
    <xf numFmtId="0" fontId="21" fillId="0" borderId="62" xfId="0" applyNumberFormat="1" applyFont="1" applyFill="1" applyBorder="1" applyAlignment="1" applyProtection="1">
      <alignment horizontal="center" vertical="center" shrinkToFit="1"/>
      <protection locked="0"/>
    </xf>
    <xf numFmtId="0" fontId="21" fillId="0" borderId="63" xfId="0" applyNumberFormat="1" applyFont="1" applyFill="1" applyBorder="1" applyAlignment="1" applyProtection="1">
      <alignment horizontal="center" vertical="center" shrinkToFit="1"/>
      <protection locked="0"/>
    </xf>
    <xf numFmtId="0" fontId="21" fillId="0" borderId="75" xfId="0" applyNumberFormat="1" applyFont="1" applyFill="1" applyBorder="1" applyAlignment="1" applyProtection="1">
      <alignment horizontal="center" vertical="center" shrinkToFit="1"/>
      <protection locked="0"/>
    </xf>
    <xf numFmtId="0" fontId="21" fillId="0" borderId="15"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shrinkToFit="1"/>
      <protection/>
    </xf>
    <xf numFmtId="0" fontId="33" fillId="0" borderId="32" xfId="0" applyNumberFormat="1"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shrinkToFit="1"/>
      <protection locked="0"/>
    </xf>
    <xf numFmtId="0" fontId="10" fillId="0" borderId="31" xfId="0" applyNumberFormat="1" applyFont="1" applyFill="1" applyBorder="1" applyAlignment="1" applyProtection="1">
      <alignment horizontal="center" vertical="center"/>
      <protection/>
    </xf>
    <xf numFmtId="0" fontId="21" fillId="0" borderId="40" xfId="0" applyNumberFormat="1" applyFont="1" applyFill="1" applyBorder="1" applyAlignment="1" applyProtection="1">
      <alignment horizontal="center" vertical="center" shrinkToFit="1"/>
      <protection locked="0"/>
    </xf>
    <xf numFmtId="0" fontId="21" fillId="0" borderId="39" xfId="0" applyNumberFormat="1" applyFont="1" applyFill="1" applyBorder="1" applyAlignment="1" applyProtection="1">
      <alignment horizontal="center" vertical="center" shrinkToFit="1"/>
      <protection locked="0"/>
    </xf>
    <xf numFmtId="0" fontId="10" fillId="0" borderId="50" xfId="0" applyNumberFormat="1" applyFont="1" applyFill="1" applyBorder="1" applyAlignment="1" applyProtection="1">
      <alignment horizontal="center" vertical="center"/>
      <protection/>
    </xf>
    <xf numFmtId="0" fontId="26" fillId="0" borderId="99" xfId="0" applyNumberFormat="1" applyFont="1" applyFill="1" applyBorder="1" applyAlignment="1" applyProtection="1">
      <alignment horizontal="center" vertical="center" shrinkToFit="1"/>
      <protection locked="0"/>
    </xf>
    <xf numFmtId="0" fontId="26" fillId="0" borderId="32" xfId="0" applyNumberFormat="1" applyFont="1" applyFill="1" applyBorder="1" applyAlignment="1" applyProtection="1">
      <alignment horizontal="center" vertical="center" shrinkToFit="1"/>
      <protection locked="0"/>
    </xf>
    <xf numFmtId="0" fontId="26" fillId="0" borderId="43" xfId="0" applyNumberFormat="1" applyFont="1" applyFill="1" applyBorder="1" applyAlignment="1" applyProtection="1">
      <alignment horizontal="center" vertical="center" shrinkToFit="1"/>
      <protection locked="0"/>
    </xf>
    <xf numFmtId="0" fontId="7" fillId="0" borderId="32" xfId="0" applyNumberFormat="1" applyFont="1" applyFill="1" applyBorder="1" applyAlignment="1" applyProtection="1">
      <alignment horizontal="right" vertical="center"/>
      <protection/>
    </xf>
    <xf numFmtId="0" fontId="40" fillId="0" borderId="32" xfId="0" applyNumberFormat="1"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88" fillId="7" borderId="80" xfId="0" applyFont="1" applyFill="1" applyBorder="1" applyAlignment="1" applyProtection="1">
      <alignment horizontal="center" vertical="center" shrinkToFit="1"/>
      <protection/>
    </xf>
    <xf numFmtId="0" fontId="88" fillId="7" borderId="81" xfId="0" applyFont="1" applyFill="1" applyBorder="1" applyAlignment="1" applyProtection="1">
      <alignment horizontal="center" vertical="center" shrinkToFit="1"/>
      <protection/>
    </xf>
    <xf numFmtId="0" fontId="88" fillId="7" borderId="82" xfId="0" applyFont="1" applyFill="1" applyBorder="1" applyAlignment="1" applyProtection="1">
      <alignment horizontal="center" vertical="center" shrinkToFit="1"/>
      <protection/>
    </xf>
    <xf numFmtId="0" fontId="33" fillId="7" borderId="32" xfId="0" applyNumberFormat="1" applyFont="1" applyFill="1" applyBorder="1" applyAlignment="1" applyProtection="1">
      <alignment horizontal="center" vertical="center"/>
      <protection/>
    </xf>
    <xf numFmtId="0" fontId="33" fillId="7" borderId="102" xfId="0" applyNumberFormat="1" applyFont="1" applyFill="1" applyBorder="1" applyAlignment="1" applyProtection="1">
      <alignment horizontal="center" vertical="center"/>
      <protection/>
    </xf>
    <xf numFmtId="0" fontId="21" fillId="7" borderId="40" xfId="0" applyNumberFormat="1" applyFont="1" applyFill="1" applyBorder="1" applyAlignment="1" applyProtection="1">
      <alignment horizontal="center" vertical="center" shrinkToFit="1"/>
      <protection/>
    </xf>
    <xf numFmtId="0" fontId="21" fillId="7" borderId="38" xfId="0" applyNumberFormat="1" applyFont="1" applyFill="1" applyBorder="1" applyAlignment="1" applyProtection="1">
      <alignment horizontal="center" vertical="center" shrinkToFit="1"/>
      <protection/>
    </xf>
    <xf numFmtId="0" fontId="21" fillId="7" borderId="39" xfId="0" applyNumberFormat="1" applyFont="1" applyFill="1" applyBorder="1" applyAlignment="1" applyProtection="1">
      <alignment horizontal="center" vertical="center" shrinkToFit="1"/>
      <protection/>
    </xf>
    <xf numFmtId="0" fontId="26" fillId="7" borderId="99" xfId="0" applyNumberFormat="1" applyFont="1" applyFill="1" applyBorder="1" applyAlignment="1" applyProtection="1">
      <alignment horizontal="center" vertical="center" shrinkToFit="1"/>
      <protection/>
    </xf>
    <xf numFmtId="0" fontId="26" fillId="7" borderId="32" xfId="0" applyNumberFormat="1" applyFont="1" applyFill="1" applyBorder="1" applyAlignment="1" applyProtection="1">
      <alignment horizontal="center" vertical="center" shrinkToFit="1"/>
      <protection/>
    </xf>
    <xf numFmtId="0" fontId="26" fillId="7" borderId="43" xfId="0" applyNumberFormat="1" applyFont="1" applyFill="1" applyBorder="1" applyAlignment="1" applyProtection="1">
      <alignment horizontal="center" vertical="center" shrinkToFit="1"/>
      <protection/>
    </xf>
    <xf numFmtId="0" fontId="27" fillId="7" borderId="99" xfId="0" applyNumberFormat="1" applyFont="1" applyFill="1" applyBorder="1" applyAlignment="1" applyProtection="1">
      <alignment horizontal="center" vertical="center" shrinkToFit="1"/>
      <protection/>
    </xf>
    <xf numFmtId="0" fontId="27" fillId="7" borderId="32" xfId="0" applyNumberFormat="1" applyFont="1" applyFill="1" applyBorder="1" applyAlignment="1" applyProtection="1">
      <alignment horizontal="center" vertical="center" shrinkToFit="1"/>
      <protection/>
    </xf>
    <xf numFmtId="0" fontId="27" fillId="7" borderId="102" xfId="0" applyNumberFormat="1" applyFont="1" applyFill="1" applyBorder="1" applyAlignment="1" applyProtection="1">
      <alignment horizontal="center" vertical="center" shrinkToFit="1"/>
      <protection/>
    </xf>
    <xf numFmtId="0" fontId="21" fillId="0" borderId="47" xfId="0" applyNumberFormat="1" applyFont="1" applyFill="1" applyBorder="1" applyAlignment="1" applyProtection="1">
      <alignment horizontal="left" vertical="center" shrinkToFit="1"/>
      <protection/>
    </xf>
    <xf numFmtId="0" fontId="25" fillId="7" borderId="47" xfId="0" applyNumberFormat="1" applyFont="1" applyFill="1" applyBorder="1" applyAlignment="1" applyProtection="1">
      <alignment horizontal="left" vertical="center" shrinkToFit="1"/>
      <protection/>
    </xf>
    <xf numFmtId="0" fontId="25" fillId="7" borderId="19" xfId="0" applyNumberFormat="1" applyFont="1" applyFill="1" applyBorder="1" applyAlignment="1" applyProtection="1">
      <alignment horizontal="left" vertical="center" shrinkToFit="1"/>
      <protection/>
    </xf>
    <xf numFmtId="0" fontId="25" fillId="7" borderId="11" xfId="0" applyNumberFormat="1"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49" xfId="0" applyFont="1" applyFill="1" applyBorder="1" applyAlignment="1" applyProtection="1">
      <alignment horizontal="center" vertical="center" shrinkToFit="1"/>
      <protection/>
    </xf>
    <xf numFmtId="0" fontId="21" fillId="7" borderId="51" xfId="0" applyNumberFormat="1" applyFont="1" applyFill="1" applyBorder="1" applyAlignment="1" applyProtection="1">
      <alignment horizontal="center" vertical="center" shrinkToFit="1"/>
      <protection/>
    </xf>
    <xf numFmtId="0" fontId="21" fillId="7" borderId="45" xfId="0" applyNumberFormat="1" applyFont="1" applyFill="1" applyBorder="1" applyAlignment="1" applyProtection="1">
      <alignment horizontal="center" vertical="center" shrinkToFit="1"/>
      <protection/>
    </xf>
    <xf numFmtId="0" fontId="21" fillId="7" borderId="92" xfId="0" applyNumberFormat="1" applyFont="1" applyFill="1" applyBorder="1" applyAlignment="1" applyProtection="1">
      <alignment horizontal="center" vertical="center" shrinkToFit="1"/>
      <protection/>
    </xf>
    <xf numFmtId="0" fontId="4" fillId="7" borderId="47" xfId="43" applyFill="1" applyBorder="1" applyAlignment="1" applyProtection="1">
      <alignment horizontal="center" vertical="center" shrinkToFit="1"/>
      <protection/>
    </xf>
    <xf numFmtId="0" fontId="8" fillId="7" borderId="47" xfId="0" applyFont="1" applyFill="1" applyBorder="1" applyAlignment="1" applyProtection="1">
      <alignment horizontal="center" vertical="center" shrinkToFit="1"/>
      <protection/>
    </xf>
    <xf numFmtId="0" fontId="8" fillId="7" borderId="19" xfId="0" applyFont="1" applyFill="1" applyBorder="1" applyAlignment="1" applyProtection="1">
      <alignment horizontal="center" vertical="center" shrinkToFit="1"/>
      <protection/>
    </xf>
    <xf numFmtId="0" fontId="25" fillId="7" borderId="49" xfId="0" applyNumberFormat="1" applyFont="1" applyFill="1" applyBorder="1" applyAlignment="1" applyProtection="1">
      <alignment horizontal="center" vertical="center" shrinkToFit="1"/>
      <protection/>
    </xf>
    <xf numFmtId="0" fontId="21" fillId="7" borderId="71" xfId="0" applyNumberFormat="1" applyFont="1" applyFill="1" applyBorder="1" applyAlignment="1" applyProtection="1">
      <alignment horizontal="center" vertical="center" shrinkToFit="1"/>
      <protection/>
    </xf>
    <xf numFmtId="0" fontId="21" fillId="7" borderId="41" xfId="0" applyNumberFormat="1" applyFont="1" applyFill="1" applyBorder="1" applyAlignment="1" applyProtection="1">
      <alignment horizontal="center" vertical="center" shrinkToFit="1"/>
      <protection/>
    </xf>
    <xf numFmtId="0" fontId="21" fillId="7" borderId="64" xfId="0" applyNumberFormat="1" applyFont="1" applyFill="1" applyBorder="1" applyAlignment="1" applyProtection="1">
      <alignment horizontal="center" vertical="center" shrinkToFit="1"/>
      <protection/>
    </xf>
    <xf numFmtId="0" fontId="27" fillId="7" borderId="95" xfId="0" applyNumberFormat="1" applyFont="1" applyFill="1" applyBorder="1" applyAlignment="1" applyProtection="1">
      <alignment horizontal="center" vertical="center" shrinkToFit="1"/>
      <protection/>
    </xf>
    <xf numFmtId="0" fontId="27" fillId="7" borderId="93" xfId="0" applyNumberFormat="1" applyFont="1" applyFill="1" applyBorder="1" applyAlignment="1" applyProtection="1">
      <alignment horizontal="center" vertical="center" shrinkToFit="1"/>
      <protection/>
    </xf>
    <xf numFmtId="0" fontId="27" fillId="7" borderId="103" xfId="0" applyNumberFormat="1" applyFont="1" applyFill="1" applyBorder="1" applyAlignment="1" applyProtection="1">
      <alignment horizontal="center" vertical="center" shrinkToFit="1"/>
      <protection/>
    </xf>
    <xf numFmtId="0" fontId="21" fillId="7" borderId="101" xfId="0" applyNumberFormat="1" applyFont="1" applyFill="1" applyBorder="1" applyAlignment="1" applyProtection="1">
      <alignment horizontal="center" vertical="center" shrinkToFit="1"/>
      <protection/>
    </xf>
    <xf numFmtId="0" fontId="27" fillId="7" borderId="31" xfId="0" applyNumberFormat="1" applyFont="1" applyFill="1" applyBorder="1" applyAlignment="1" applyProtection="1">
      <alignment horizontal="center" vertical="center" shrinkToFit="1"/>
      <protection/>
    </xf>
    <xf numFmtId="0" fontId="10" fillId="7" borderId="71" xfId="0" applyNumberFormat="1" applyFont="1" applyFill="1" applyBorder="1" applyAlignment="1" applyProtection="1">
      <alignment horizontal="center" vertical="center" shrinkToFit="1"/>
      <protection/>
    </xf>
    <xf numFmtId="0" fontId="10" fillId="7" borderId="38" xfId="0" applyNumberFormat="1" applyFont="1" applyFill="1" applyBorder="1" applyAlignment="1" applyProtection="1">
      <alignment horizontal="center" vertical="center" shrinkToFit="1"/>
      <protection/>
    </xf>
    <xf numFmtId="0" fontId="21" fillId="7" borderId="93" xfId="0" applyNumberFormat="1" applyFont="1" applyFill="1" applyBorder="1" applyAlignment="1" applyProtection="1">
      <alignment horizontal="center" vertical="center" shrinkToFit="1"/>
      <protection/>
    </xf>
    <xf numFmtId="0" fontId="21" fillId="7" borderId="103" xfId="0" applyNumberFormat="1" applyFont="1" applyFill="1" applyBorder="1" applyAlignment="1" applyProtection="1">
      <alignment horizontal="center" vertical="center" shrinkToFit="1"/>
      <protection/>
    </xf>
    <xf numFmtId="0" fontId="21" fillId="7" borderId="100" xfId="0" applyNumberFormat="1" applyFont="1" applyFill="1" applyBorder="1" applyAlignment="1" applyProtection="1">
      <alignment horizontal="center" vertical="center" shrinkToFit="1"/>
      <protection/>
    </xf>
    <xf numFmtId="0" fontId="21" fillId="7" borderId="96" xfId="0" applyNumberFormat="1" applyFont="1" applyFill="1" applyBorder="1" applyAlignment="1" applyProtection="1">
      <alignment horizontal="center" vertical="center" shrinkToFit="1"/>
      <protection/>
    </xf>
    <xf numFmtId="0" fontId="21" fillId="7" borderId="66" xfId="0" applyNumberFormat="1" applyFont="1" applyFill="1" applyBorder="1" applyAlignment="1" applyProtection="1">
      <alignment horizontal="center" vertical="center" shrinkToFit="1"/>
      <protection/>
    </xf>
    <xf numFmtId="0" fontId="21" fillId="7" borderId="65" xfId="0" applyNumberFormat="1" applyFont="1" applyFill="1" applyBorder="1" applyAlignment="1" applyProtection="1">
      <alignment horizontal="center" vertical="center" shrinkToFit="1"/>
      <protection/>
    </xf>
    <xf numFmtId="0" fontId="21" fillId="7" borderId="32" xfId="0" applyNumberFormat="1" applyFont="1" applyFill="1" applyBorder="1" applyAlignment="1" applyProtection="1">
      <alignment horizontal="center" vertical="center" shrinkToFit="1"/>
      <protection/>
    </xf>
    <xf numFmtId="0" fontId="21" fillId="7" borderId="102" xfId="0" applyNumberFormat="1" applyFont="1" applyFill="1" applyBorder="1" applyAlignment="1" applyProtection="1">
      <alignment horizontal="center" vertical="center" shrinkToFit="1"/>
      <protection/>
    </xf>
    <xf numFmtId="0" fontId="20" fillId="7" borderId="88" xfId="0" applyNumberFormat="1" applyFont="1" applyFill="1" applyBorder="1" applyAlignment="1" applyProtection="1">
      <alignment horizontal="center" vertical="center" shrinkToFit="1"/>
      <protection/>
    </xf>
    <xf numFmtId="0" fontId="27" fillId="7" borderId="71" xfId="0" applyNumberFormat="1" applyFont="1" applyFill="1" applyBorder="1" applyAlignment="1" applyProtection="1">
      <alignment horizontal="center" vertical="center" shrinkToFit="1"/>
      <protection/>
    </xf>
    <xf numFmtId="0" fontId="27" fillId="7" borderId="38" xfId="0" applyNumberFormat="1" applyFont="1" applyFill="1" applyBorder="1" applyAlignment="1" applyProtection="1">
      <alignment horizontal="center" vertical="center" shrinkToFit="1"/>
      <protection/>
    </xf>
    <xf numFmtId="0" fontId="27" fillId="7" borderId="13" xfId="0" applyNumberFormat="1" applyFont="1" applyFill="1" applyBorder="1" applyAlignment="1" applyProtection="1">
      <alignment horizontal="center" vertical="center" shrinkToFit="1"/>
      <protection/>
    </xf>
    <xf numFmtId="0" fontId="87" fillId="7" borderId="88" xfId="0" applyNumberFormat="1" applyFont="1" applyFill="1" applyBorder="1" applyAlignment="1" applyProtection="1">
      <alignment horizontal="center" vertical="center" shrinkToFit="1"/>
      <protection/>
    </xf>
    <xf numFmtId="0" fontId="86" fillId="7" borderId="88" xfId="0" applyFont="1" applyFill="1" applyBorder="1" applyAlignment="1" applyProtection="1">
      <alignment horizontal="center" vertical="center" shrinkToFit="1"/>
      <protection/>
    </xf>
    <xf numFmtId="0" fontId="21" fillId="7" borderId="88" xfId="0" applyFont="1" applyFill="1" applyBorder="1" applyAlignment="1" applyProtection="1">
      <alignment horizontal="center" vertical="center" shrinkToFit="1"/>
      <protection/>
    </xf>
    <xf numFmtId="0" fontId="21" fillId="7" borderId="104" xfId="0" applyFont="1" applyFill="1" applyBorder="1" applyAlignment="1" applyProtection="1">
      <alignment horizontal="center" vertical="center" shrinkToFit="1"/>
      <protection/>
    </xf>
    <xf numFmtId="0" fontId="20" fillId="7" borderId="86" xfId="0" applyNumberFormat="1" applyFont="1" applyFill="1" applyBorder="1" applyAlignment="1" applyProtection="1">
      <alignment horizontal="center" vertical="center" shrinkToFit="1"/>
      <protection/>
    </xf>
    <xf numFmtId="0" fontId="27" fillId="7" borderId="72" xfId="0" applyNumberFormat="1" applyFont="1" applyFill="1" applyBorder="1" applyAlignment="1" applyProtection="1">
      <alignment horizontal="center" vertical="center" shrinkToFit="1"/>
      <protection/>
    </xf>
    <xf numFmtId="0" fontId="27" fillId="7" borderId="73" xfId="0" applyNumberFormat="1" applyFont="1" applyFill="1" applyBorder="1" applyAlignment="1" applyProtection="1">
      <alignment horizontal="center" vertical="center" shrinkToFit="1"/>
      <protection/>
    </xf>
    <xf numFmtId="0" fontId="27" fillId="7" borderId="14" xfId="0" applyNumberFormat="1" applyFont="1" applyFill="1" applyBorder="1" applyAlignment="1" applyProtection="1">
      <alignment horizontal="center" vertical="center" shrinkToFit="1"/>
      <protection/>
    </xf>
    <xf numFmtId="0" fontId="87" fillId="7" borderId="86" xfId="0" applyNumberFormat="1" applyFont="1" applyFill="1" applyBorder="1" applyAlignment="1" applyProtection="1">
      <alignment horizontal="center" vertical="center" shrinkToFit="1"/>
      <protection/>
    </xf>
    <xf numFmtId="0" fontId="86" fillId="7" borderId="86" xfId="0" applyFont="1" applyFill="1" applyBorder="1" applyAlignment="1" applyProtection="1">
      <alignment horizontal="center" vertical="center" shrinkToFit="1"/>
      <protection/>
    </xf>
    <xf numFmtId="0" fontId="21" fillId="7" borderId="86" xfId="0" applyFont="1" applyFill="1" applyBorder="1" applyAlignment="1" applyProtection="1">
      <alignment horizontal="center" vertical="center" shrinkToFit="1"/>
      <protection/>
    </xf>
    <xf numFmtId="0" fontId="21" fillId="7" borderId="105" xfId="0" applyFont="1" applyFill="1" applyBorder="1" applyAlignment="1" applyProtection="1">
      <alignment horizontal="center" vertical="center" shrinkToFit="1"/>
      <protection/>
    </xf>
    <xf numFmtId="0" fontId="20" fillId="7" borderId="87" xfId="0" applyNumberFormat="1" applyFont="1" applyFill="1" applyBorder="1" applyAlignment="1" applyProtection="1">
      <alignment horizontal="center" vertical="center" shrinkToFit="1"/>
      <protection/>
    </xf>
    <xf numFmtId="0" fontId="27" fillId="7" borderId="74" xfId="0" applyNumberFormat="1" applyFont="1" applyFill="1" applyBorder="1" applyAlignment="1" applyProtection="1">
      <alignment horizontal="center" vertical="center" shrinkToFit="1"/>
      <protection/>
    </xf>
    <xf numFmtId="0" fontId="27" fillId="7" borderId="75" xfId="0" applyNumberFormat="1" applyFont="1" applyFill="1" applyBorder="1" applyAlignment="1" applyProtection="1">
      <alignment horizontal="center" vertical="center" shrinkToFit="1"/>
      <protection/>
    </xf>
    <xf numFmtId="0" fontId="27" fillId="7" borderId="15" xfId="0" applyNumberFormat="1" applyFont="1" applyFill="1" applyBorder="1" applyAlignment="1" applyProtection="1">
      <alignment horizontal="center" vertical="center" shrinkToFit="1"/>
      <protection/>
    </xf>
    <xf numFmtId="0" fontId="87" fillId="7" borderId="87" xfId="0" applyNumberFormat="1" applyFont="1" applyFill="1" applyBorder="1" applyAlignment="1" applyProtection="1">
      <alignment horizontal="center" vertical="center" shrinkToFit="1"/>
      <protection/>
    </xf>
    <xf numFmtId="0" fontId="86" fillId="7" borderId="87" xfId="0" applyFont="1" applyFill="1" applyBorder="1" applyAlignment="1" applyProtection="1">
      <alignment horizontal="center" vertical="center" shrinkToFit="1"/>
      <protection/>
    </xf>
    <xf numFmtId="0" fontId="21" fillId="7" borderId="87" xfId="0" applyFont="1" applyFill="1" applyBorder="1" applyAlignment="1" applyProtection="1">
      <alignment horizontal="center" vertical="center" shrinkToFit="1"/>
      <protection/>
    </xf>
    <xf numFmtId="0" fontId="21" fillId="7" borderId="106" xfId="0" applyFont="1" applyFill="1" applyBorder="1" applyAlignment="1" applyProtection="1">
      <alignment horizontal="center" vertical="center" shrinkToFit="1"/>
      <protection/>
    </xf>
    <xf numFmtId="0" fontId="87" fillId="7" borderId="97" xfId="0" applyNumberFormat="1" applyFont="1" applyFill="1" applyBorder="1" applyAlignment="1" applyProtection="1">
      <alignment horizontal="center" vertical="center" shrinkToFit="1"/>
      <protection/>
    </xf>
    <xf numFmtId="0" fontId="86" fillId="7" borderId="97" xfId="0" applyFont="1" applyFill="1" applyBorder="1" applyAlignment="1" applyProtection="1">
      <alignment horizontal="center" vertical="center" shrinkToFit="1"/>
      <protection/>
    </xf>
    <xf numFmtId="0" fontId="21" fillId="7" borderId="97" xfId="0" applyFont="1" applyFill="1" applyBorder="1" applyAlignment="1" applyProtection="1">
      <alignment horizontal="center" vertical="center" shrinkToFit="1"/>
      <protection/>
    </xf>
    <xf numFmtId="0" fontId="21" fillId="7" borderId="107" xfId="0" applyFont="1" applyFill="1" applyBorder="1" applyAlignment="1" applyProtection="1">
      <alignment horizontal="center" vertical="center" shrinkToFit="1"/>
      <protection/>
    </xf>
    <xf numFmtId="0" fontId="21" fillId="7" borderId="75" xfId="0" applyNumberFormat="1" applyFont="1" applyFill="1" applyBorder="1" applyAlignment="1" applyProtection="1">
      <alignment horizontal="center" vertical="center" shrinkToFit="1"/>
      <protection/>
    </xf>
    <xf numFmtId="0" fontId="21" fillId="7" borderId="15" xfId="0" applyNumberFormat="1" applyFont="1" applyFill="1" applyBorder="1" applyAlignment="1" applyProtection="1">
      <alignment horizontal="center" vertical="center" shrinkToFit="1"/>
      <protection/>
    </xf>
    <xf numFmtId="0" fontId="27" fillId="7" borderId="10" xfId="0" applyNumberFormat="1" applyFont="1" applyFill="1" applyBorder="1" applyAlignment="1" applyProtection="1">
      <alignment horizontal="center" vertical="center" shrinkToFit="1"/>
      <protection/>
    </xf>
    <xf numFmtId="0" fontId="27" fillId="7" borderId="47" xfId="0" applyNumberFormat="1" applyFont="1" applyFill="1" applyBorder="1" applyAlignment="1" applyProtection="1">
      <alignment horizontal="center" vertical="center" shrinkToFit="1"/>
      <protection/>
    </xf>
    <xf numFmtId="0" fontId="27" fillId="7" borderId="12" xfId="0" applyNumberFormat="1" applyFont="1" applyFill="1" applyBorder="1" applyAlignment="1" applyProtection="1">
      <alignment horizontal="center" vertical="center" shrinkToFit="1"/>
      <protection/>
    </xf>
    <xf numFmtId="0" fontId="10" fillId="7" borderId="10" xfId="0" applyNumberFormat="1" applyFont="1" applyFill="1" applyBorder="1" applyAlignment="1" applyProtection="1">
      <alignment horizontal="center" vertical="center" shrinkToFit="1"/>
      <protection/>
    </xf>
    <xf numFmtId="0" fontId="10" fillId="7" borderId="47" xfId="0" applyNumberFormat="1" applyFont="1" applyFill="1" applyBorder="1" applyAlignment="1" applyProtection="1">
      <alignment horizontal="center" vertical="center" shrinkToFit="1"/>
      <protection/>
    </xf>
    <xf numFmtId="0" fontId="35" fillId="7" borderId="0" xfId="0" applyNumberFormat="1" applyFont="1" applyFill="1" applyBorder="1" applyAlignment="1" applyProtection="1">
      <alignment horizontal="center" vertical="center"/>
      <protection/>
    </xf>
    <xf numFmtId="0" fontId="30" fillId="7" borderId="0" xfId="0" applyNumberFormat="1" applyFont="1" applyFill="1" applyBorder="1" applyAlignment="1" applyProtection="1">
      <alignment horizontal="distributed"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ﾌﾟﾛｸﾞﾗﾑ案内" xfId="63"/>
    <cellStyle name="標準 3" xfId="64"/>
    <cellStyle name="標準 3 2" xfId="65"/>
    <cellStyle name="標準 3_ﾌﾟﾛｸﾞﾗﾑ案内"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xdr:row>
      <xdr:rowOff>0</xdr:rowOff>
    </xdr:from>
    <xdr:ext cx="180975" cy="266700"/>
    <xdr:sp fLocksText="0">
      <xdr:nvSpPr>
        <xdr:cNvPr id="1"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2"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3"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4"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5</xdr:row>
      <xdr:rowOff>28575</xdr:rowOff>
    </xdr:from>
    <xdr:to>
      <xdr:col>35</xdr:col>
      <xdr:colOff>95250</xdr:colOff>
      <xdr:row>9</xdr:row>
      <xdr:rowOff>142875</xdr:rowOff>
    </xdr:to>
    <xdr:sp>
      <xdr:nvSpPr>
        <xdr:cNvPr id="5" name="横巻き 1"/>
        <xdr:cNvSpPr>
          <a:spLocks/>
        </xdr:cNvSpPr>
      </xdr:nvSpPr>
      <xdr:spPr>
        <a:xfrm>
          <a:off x="904875" y="1266825"/>
          <a:ext cx="5857875" cy="800100"/>
        </a:xfrm>
        <a:prstGeom prst="horizontalScroll">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　</a:t>
          </a:r>
          <a:r>
            <a:rPr lang="en-US" cap="none" sz="1400" b="1" i="0" u="none" baseline="0">
              <a:solidFill>
                <a:srgbClr val="000000"/>
              </a:solidFill>
            </a:rPr>
            <a:t>ファイルは、必ずダウンロード（デスクトップ等に保存）</a:t>
          </a:r>
          <a:r>
            <a:rPr lang="en-US" cap="none" sz="1400" b="1" i="0" u="none" baseline="0">
              <a:solidFill>
                <a:srgbClr val="000000"/>
              </a:solidFill>
            </a:rPr>
            <a:t>
</a:t>
          </a:r>
          <a:r>
            <a:rPr lang="en-US" cap="none" sz="1400" b="1" i="0" u="none" baseline="0">
              <a:solidFill>
                <a:srgbClr val="000000"/>
              </a:solidFill>
            </a:rPr>
            <a:t>　してから入力してください。</a:t>
          </a:r>
        </a:p>
      </xdr:txBody>
    </xdr:sp>
    <xdr:clientData/>
  </xdr:twoCellAnchor>
  <xdr:oneCellAnchor>
    <xdr:from>
      <xdr:col>4</xdr:col>
      <xdr:colOff>0</xdr:colOff>
      <xdr:row>10</xdr:row>
      <xdr:rowOff>0</xdr:rowOff>
    </xdr:from>
    <xdr:ext cx="180975" cy="266700"/>
    <xdr:sp fLocksText="0">
      <xdr:nvSpPr>
        <xdr:cNvPr id="6"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37</xdr:row>
      <xdr:rowOff>152400</xdr:rowOff>
    </xdr:from>
    <xdr:to>
      <xdr:col>33</xdr:col>
      <xdr:colOff>47625</xdr:colOff>
      <xdr:row>42</xdr:row>
      <xdr:rowOff>47625</xdr:rowOff>
    </xdr:to>
    <xdr:sp>
      <xdr:nvSpPr>
        <xdr:cNvPr id="7" name="横巻き 6"/>
        <xdr:cNvSpPr>
          <a:spLocks/>
        </xdr:cNvSpPr>
      </xdr:nvSpPr>
      <xdr:spPr>
        <a:xfrm>
          <a:off x="1600200" y="7124700"/>
          <a:ext cx="4733925" cy="752475"/>
        </a:xfrm>
        <a:prstGeom prst="horizontalScroll">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1500" b="0" i="0" u="none" baseline="0">
              <a:solidFill>
                <a:srgbClr val="000000"/>
              </a:solidFill>
            </a:rPr>
            <a:t>　入力部分以外は、全てシートを保護しています。</a:t>
          </a:r>
        </a:p>
      </xdr:txBody>
    </xdr:sp>
    <xdr:clientData/>
  </xdr:twoCellAnchor>
  <xdr:twoCellAnchor>
    <xdr:from>
      <xdr:col>7</xdr:col>
      <xdr:colOff>85725</xdr:colOff>
      <xdr:row>20</xdr:row>
      <xdr:rowOff>47625</xdr:rowOff>
    </xdr:from>
    <xdr:to>
      <xdr:col>14</xdr:col>
      <xdr:colOff>161925</xdr:colOff>
      <xdr:row>22</xdr:row>
      <xdr:rowOff>142875</xdr:rowOff>
    </xdr:to>
    <xdr:sp>
      <xdr:nvSpPr>
        <xdr:cNvPr id="8" name="正方形/長方形 4"/>
        <xdr:cNvSpPr>
          <a:spLocks/>
        </xdr:cNvSpPr>
      </xdr:nvSpPr>
      <xdr:spPr>
        <a:xfrm>
          <a:off x="1419225" y="3981450"/>
          <a:ext cx="1409700" cy="4381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送付用ファイル作成</a:t>
          </a:r>
        </a:p>
      </xdr:txBody>
    </xdr:sp>
    <xdr:clientData/>
  </xdr:twoCellAnchor>
  <xdr:twoCellAnchor>
    <xdr:from>
      <xdr:col>17</xdr:col>
      <xdr:colOff>9525</xdr:colOff>
      <xdr:row>18</xdr:row>
      <xdr:rowOff>66675</xdr:rowOff>
    </xdr:from>
    <xdr:to>
      <xdr:col>31</xdr:col>
      <xdr:colOff>161925</xdr:colOff>
      <xdr:row>20</xdr:row>
      <xdr:rowOff>95250</xdr:rowOff>
    </xdr:to>
    <xdr:sp>
      <xdr:nvSpPr>
        <xdr:cNvPr id="9" name="角丸四角形吹き出し 6"/>
        <xdr:cNvSpPr>
          <a:spLocks/>
        </xdr:cNvSpPr>
      </xdr:nvSpPr>
      <xdr:spPr>
        <a:xfrm>
          <a:off x="3248025" y="3657600"/>
          <a:ext cx="2819400" cy="371475"/>
        </a:xfrm>
        <a:prstGeom prst="wedgeRoundRectCallout">
          <a:avLst>
            <a:gd name="adj1" fmla="val -63851"/>
            <a:gd name="adj2" fmla="val 58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276225</xdr:colOff>
      <xdr:row>0</xdr:row>
      <xdr:rowOff>66675</xdr:rowOff>
    </xdr:from>
    <xdr:to>
      <xdr:col>39</xdr:col>
      <xdr:colOff>428625</xdr:colOff>
      <xdr:row>1</xdr:row>
      <xdr:rowOff>342900</xdr:rowOff>
    </xdr:to>
    <xdr:sp>
      <xdr:nvSpPr>
        <xdr:cNvPr id="1" name="四角形吹き出し 3"/>
        <xdr:cNvSpPr>
          <a:spLocks/>
        </xdr:cNvSpPr>
      </xdr:nvSpPr>
      <xdr:spPr>
        <a:xfrm>
          <a:off x="8715375" y="66675"/>
          <a:ext cx="2333625" cy="762000"/>
        </a:xfrm>
        <a:prstGeom prst="wedgeRectCallout">
          <a:avLst>
            <a:gd name="adj1" fmla="val -64268"/>
            <a:gd name="adj2" fmla="val -3386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大会名を選んで下さい</a:t>
          </a:r>
        </a:p>
      </xdr:txBody>
    </xdr:sp>
    <xdr:clientData/>
  </xdr:twoCellAnchor>
  <xdr:twoCellAnchor>
    <xdr:from>
      <xdr:col>31</xdr:col>
      <xdr:colOff>19050</xdr:colOff>
      <xdr:row>3</xdr:row>
      <xdr:rowOff>266700</xdr:rowOff>
    </xdr:from>
    <xdr:to>
      <xdr:col>39</xdr:col>
      <xdr:colOff>342900</xdr:colOff>
      <xdr:row>5</xdr:row>
      <xdr:rowOff>47625</xdr:rowOff>
    </xdr:to>
    <xdr:sp>
      <xdr:nvSpPr>
        <xdr:cNvPr id="2" name="四角形吹き出し 7"/>
        <xdr:cNvSpPr>
          <a:spLocks/>
        </xdr:cNvSpPr>
      </xdr:nvSpPr>
      <xdr:spPr>
        <a:xfrm>
          <a:off x="8743950" y="1514475"/>
          <a:ext cx="2219325" cy="771525"/>
        </a:xfrm>
        <a:prstGeom prst="wedgeRectCallout">
          <a:avLst>
            <a:gd name="adj1" fmla="val -57467"/>
            <a:gd name="adj2" fmla="val -128828"/>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都県名</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種別は変更しないで下さい</a:t>
          </a:r>
        </a:p>
      </xdr:txBody>
    </xdr:sp>
    <xdr:clientData/>
  </xdr:twoCellAnchor>
  <xdr:twoCellAnchor>
    <xdr:from>
      <xdr:col>31</xdr:col>
      <xdr:colOff>0</xdr:colOff>
      <xdr:row>7</xdr:row>
      <xdr:rowOff>228600</xdr:rowOff>
    </xdr:from>
    <xdr:to>
      <xdr:col>39</xdr:col>
      <xdr:colOff>400050</xdr:colOff>
      <xdr:row>9</xdr:row>
      <xdr:rowOff>104775</xdr:rowOff>
    </xdr:to>
    <xdr:sp>
      <xdr:nvSpPr>
        <xdr:cNvPr id="3" name="四角形吹き出し 9"/>
        <xdr:cNvSpPr>
          <a:spLocks/>
        </xdr:cNvSpPr>
      </xdr:nvSpPr>
      <xdr:spPr>
        <a:xfrm>
          <a:off x="8724900" y="3209925"/>
          <a:ext cx="2295525" cy="733425"/>
        </a:xfrm>
        <a:prstGeom prst="wedgeRectCallout">
          <a:avLst>
            <a:gd name="adj1" fmla="val -62504"/>
            <a:gd name="adj2" fmla="val -11363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この色の部分に入力をお願いします</a:t>
          </a:r>
        </a:p>
      </xdr:txBody>
    </xdr:sp>
    <xdr:clientData/>
  </xdr:twoCellAnchor>
  <xdr:twoCellAnchor>
    <xdr:from>
      <xdr:col>30</xdr:col>
      <xdr:colOff>257175</xdr:colOff>
      <xdr:row>20</xdr:row>
      <xdr:rowOff>104775</xdr:rowOff>
    </xdr:from>
    <xdr:to>
      <xdr:col>39</xdr:col>
      <xdr:colOff>400050</xdr:colOff>
      <xdr:row>23</xdr:row>
      <xdr:rowOff>171450</xdr:rowOff>
    </xdr:to>
    <xdr:sp>
      <xdr:nvSpPr>
        <xdr:cNvPr id="4" name="四角形吹き出し 10"/>
        <xdr:cNvSpPr>
          <a:spLocks/>
        </xdr:cNvSpPr>
      </xdr:nvSpPr>
      <xdr:spPr>
        <a:xfrm>
          <a:off x="8696325" y="7258050"/>
          <a:ext cx="2324100" cy="1209675"/>
        </a:xfrm>
        <a:prstGeom prst="wedgeRectCallout">
          <a:avLst>
            <a:gd name="adj1" fmla="val -60148"/>
            <a:gd name="adj2" fmla="val -9624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Ⅰ</a:t>
          </a:r>
          <a:r>
            <a:rPr lang="en-US" cap="none" sz="2000" b="0" i="0" u="none" baseline="0">
              <a:solidFill>
                <a:srgbClr val="000000"/>
              </a:solidFill>
              <a:latin typeface="ＭＳ Ｐゴシック"/>
              <a:ea typeface="ＭＳ Ｐゴシック"/>
              <a:cs typeface="ＭＳ Ｐゴシック"/>
            </a:rPr>
            <a:t>型登録をしている選手･指導者は入力して下さい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5"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276225</xdr:colOff>
      <xdr:row>33</xdr:row>
      <xdr:rowOff>190500</xdr:rowOff>
    </xdr:from>
    <xdr:to>
      <xdr:col>39</xdr:col>
      <xdr:colOff>257175</xdr:colOff>
      <xdr:row>37</xdr:row>
      <xdr:rowOff>104775</xdr:rowOff>
    </xdr:to>
    <xdr:sp>
      <xdr:nvSpPr>
        <xdr:cNvPr id="6" name="四角形吹き出し 13"/>
        <xdr:cNvSpPr>
          <a:spLocks/>
        </xdr:cNvSpPr>
      </xdr:nvSpPr>
      <xdr:spPr>
        <a:xfrm>
          <a:off x="8715375" y="11182350"/>
          <a:ext cx="2162175" cy="838200"/>
        </a:xfrm>
        <a:prstGeom prst="wedgeRectCallout">
          <a:avLst>
            <a:gd name="adj1" fmla="val -251898"/>
            <a:gd name="adj2" fmla="val -133023"/>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登録</a:t>
          </a:r>
          <a:r>
            <a:rPr lang="en-US" cap="none" sz="2000" b="0" i="0" u="none" baseline="0">
              <a:solidFill>
                <a:srgbClr val="000000"/>
              </a:solidFill>
            </a:rPr>
            <a:t>ID</a:t>
          </a:r>
          <a:r>
            <a:rPr lang="en-US" cap="none" sz="2000" b="0" i="0" u="none" baseline="0">
              <a:solidFill>
                <a:srgbClr val="000000"/>
              </a:solidFill>
              <a:latin typeface="ＭＳ Ｐゴシック"/>
              <a:ea typeface="ＭＳ Ｐゴシック"/>
              <a:cs typeface="ＭＳ Ｐゴシック"/>
            </a:rPr>
            <a:t>･種別は必ず入力して下さい</a:t>
          </a:r>
        </a:p>
      </xdr:txBody>
    </xdr:sp>
    <xdr:clientData/>
  </xdr:twoCellAnchor>
  <xdr:twoCellAnchor>
    <xdr:from>
      <xdr:col>31</xdr:col>
      <xdr:colOff>0</xdr:colOff>
      <xdr:row>10</xdr:row>
      <xdr:rowOff>276225</xdr:rowOff>
    </xdr:from>
    <xdr:to>
      <xdr:col>39</xdr:col>
      <xdr:colOff>466725</xdr:colOff>
      <xdr:row>19</xdr:row>
      <xdr:rowOff>190500</xdr:rowOff>
    </xdr:to>
    <xdr:sp>
      <xdr:nvSpPr>
        <xdr:cNvPr id="7" name="四角形吹き出し 14"/>
        <xdr:cNvSpPr>
          <a:spLocks/>
        </xdr:cNvSpPr>
      </xdr:nvSpPr>
      <xdr:spPr>
        <a:xfrm>
          <a:off x="8724900" y="4400550"/>
          <a:ext cx="2362200" cy="2562225"/>
        </a:xfrm>
        <a:prstGeom prst="wedgeRectCallout">
          <a:avLst>
            <a:gd name="adj1" fmla="val -61518"/>
            <a:gd name="adj2" fmla="val -4277"/>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監督が外部指導者の場合は傷害･賠償責任保険</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スポーツ安全保険等）の加入書の写しを代表者会議までに提出して下さい</a:t>
          </a:r>
        </a:p>
      </xdr:txBody>
    </xdr:sp>
    <xdr:clientData/>
  </xdr:twoCellAnchor>
  <xdr:twoCellAnchor>
    <xdr:from>
      <xdr:col>30</xdr:col>
      <xdr:colOff>276225</xdr:colOff>
      <xdr:row>26</xdr:row>
      <xdr:rowOff>361950</xdr:rowOff>
    </xdr:from>
    <xdr:to>
      <xdr:col>39</xdr:col>
      <xdr:colOff>381000</xdr:colOff>
      <xdr:row>32</xdr:row>
      <xdr:rowOff>171450</xdr:rowOff>
    </xdr:to>
    <xdr:sp>
      <xdr:nvSpPr>
        <xdr:cNvPr id="8" name="四角形吹き出し 15"/>
        <xdr:cNvSpPr>
          <a:spLocks/>
        </xdr:cNvSpPr>
      </xdr:nvSpPr>
      <xdr:spPr>
        <a:xfrm>
          <a:off x="8715375" y="9801225"/>
          <a:ext cx="2286000" cy="1171575"/>
        </a:xfrm>
        <a:prstGeom prst="wedgeRectCallout">
          <a:avLst>
            <a:gd name="adj1" fmla="val -379800"/>
            <a:gd name="adj2" fmla="val -293962"/>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団体で出場予定の選手には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を付けて下さい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9"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200025</xdr:colOff>
      <xdr:row>23</xdr:row>
      <xdr:rowOff>276225</xdr:rowOff>
    </xdr:from>
    <xdr:to>
      <xdr:col>39</xdr:col>
      <xdr:colOff>123825</xdr:colOff>
      <xdr:row>26</xdr:row>
      <xdr:rowOff>123825</xdr:rowOff>
    </xdr:to>
    <xdr:sp>
      <xdr:nvSpPr>
        <xdr:cNvPr id="10" name="四角形吹き出し 17"/>
        <xdr:cNvSpPr>
          <a:spLocks/>
        </xdr:cNvSpPr>
      </xdr:nvSpPr>
      <xdr:spPr>
        <a:xfrm>
          <a:off x="8639175" y="8572500"/>
          <a:ext cx="2105025" cy="990600"/>
        </a:xfrm>
        <a:prstGeom prst="wedgeRectCallout">
          <a:avLst>
            <a:gd name="adj1" fmla="val -58152"/>
            <a:gd name="adj2" fmla="val -1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40</xdr:row>
      <xdr:rowOff>123825</xdr:rowOff>
    </xdr:from>
    <xdr:to>
      <xdr:col>39</xdr:col>
      <xdr:colOff>314325</xdr:colOff>
      <xdr:row>43</xdr:row>
      <xdr:rowOff>295275</xdr:rowOff>
    </xdr:to>
    <xdr:sp>
      <xdr:nvSpPr>
        <xdr:cNvPr id="11" name="四角形吹き出し 16"/>
        <xdr:cNvSpPr>
          <a:spLocks/>
        </xdr:cNvSpPr>
      </xdr:nvSpPr>
      <xdr:spPr>
        <a:xfrm>
          <a:off x="8743950" y="12668250"/>
          <a:ext cx="2190750" cy="781050"/>
        </a:xfrm>
        <a:prstGeom prst="wedgeRectCallout">
          <a:avLst>
            <a:gd name="adj1" fmla="val -86194"/>
            <a:gd name="adj2" fmla="val -215986"/>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代表者会議にて配布します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37</xdr:row>
      <xdr:rowOff>85725</xdr:rowOff>
    </xdr:from>
    <xdr:to>
      <xdr:col>28</xdr:col>
      <xdr:colOff>266700</xdr:colOff>
      <xdr:row>37</xdr:row>
      <xdr:rowOff>314325</xdr:rowOff>
    </xdr:to>
    <xdr:sp>
      <xdr:nvSpPr>
        <xdr:cNvPr id="1" name="Rectangle 1"/>
        <xdr:cNvSpPr>
          <a:spLocks/>
        </xdr:cNvSpPr>
      </xdr:nvSpPr>
      <xdr:spPr>
        <a:xfrm>
          <a:off x="7639050" y="1190625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yo@tokyo.ne.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rgb="FF00B050"/>
  </sheetPr>
  <dimension ref="A1:AN65"/>
  <sheetViews>
    <sheetView tabSelected="1" zoomScaleSheetLayoutView="100" zoomScalePageLayoutView="0" workbookViewId="0" topLeftCell="A1">
      <selection activeCell="E1" sqref="E1:AJ1"/>
    </sheetView>
  </sheetViews>
  <sheetFormatPr defaultColWidth="9.00390625" defaultRowHeight="13.5"/>
  <cols>
    <col min="1" max="52" width="2.50390625" style="1" customWidth="1"/>
    <col min="53" max="16384" width="9.00390625" style="1" customWidth="1"/>
  </cols>
  <sheetData>
    <row r="1" spans="2:38" ht="25.5" customHeight="1" thickBot="1" thickTop="1">
      <c r="B1" s="5"/>
      <c r="C1" s="5"/>
      <c r="D1" s="5"/>
      <c r="E1" s="65" t="s">
        <v>35</v>
      </c>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7"/>
      <c r="AK1" s="5"/>
      <c r="AL1" s="5"/>
    </row>
    <row r="2" ht="21.75" customHeight="1" thickTop="1"/>
    <row r="3" ht="23.25" customHeight="1">
      <c r="A3" s="2" t="s">
        <v>36</v>
      </c>
    </row>
    <row r="4" spans="2:25" ht="13.5" customHeight="1">
      <c r="B4" s="1" t="s">
        <v>9</v>
      </c>
      <c r="Y4" s="1" t="s">
        <v>14</v>
      </c>
    </row>
    <row r="5" ht="13.5" customHeight="1">
      <c r="E5" s="6" t="s">
        <v>132</v>
      </c>
    </row>
    <row r="6" ht="13.5" customHeight="1"/>
    <row r="7" ht="13.5" customHeight="1"/>
    <row r="8" ht="13.5" customHeight="1"/>
    <row r="9" ht="13.5" customHeight="1"/>
    <row r="10" ht="13.5" customHeight="1"/>
    <row r="11" ht="23.25" customHeight="1">
      <c r="A11" s="2" t="s">
        <v>10</v>
      </c>
    </row>
    <row r="12" spans="2:34" ht="13.5" customHeight="1">
      <c r="B12" s="7" t="s">
        <v>133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2:34" ht="13.5" customHeight="1">
      <c r="B14" s="7" t="s">
        <v>308</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4" ht="13.5" customHeight="1">
      <c r="B15" s="7"/>
      <c r="C15" s="7"/>
      <c r="D15" s="7"/>
      <c r="E15" s="7"/>
      <c r="F15" s="7"/>
      <c r="G15" s="7"/>
      <c r="H15" s="7"/>
      <c r="I15" s="7"/>
      <c r="J15" s="7"/>
      <c r="K15" s="7"/>
      <c r="L15" s="7"/>
      <c r="M15" s="7"/>
      <c r="N15" s="7"/>
      <c r="O15" s="7"/>
      <c r="P15" s="7"/>
      <c r="Q15" s="7"/>
      <c r="R15" s="7"/>
      <c r="S15" s="7"/>
      <c r="T15" s="7"/>
      <c r="U15" s="7"/>
      <c r="V15" s="7"/>
      <c r="W15" s="7"/>
      <c r="X15" s="7"/>
      <c r="Y15" s="61" t="s">
        <v>324</v>
      </c>
      <c r="Z15" s="7"/>
      <c r="AA15" s="7"/>
      <c r="AB15" s="7"/>
      <c r="AC15" s="7"/>
      <c r="AD15" s="7"/>
      <c r="AE15" s="7"/>
      <c r="AF15" s="7"/>
      <c r="AG15" s="7"/>
      <c r="AH15" s="7"/>
    </row>
    <row r="16" ht="13.5" customHeight="1"/>
    <row r="17" ht="13.5" customHeight="1">
      <c r="B17" s="7" t="s">
        <v>313</v>
      </c>
    </row>
    <row r="18" ht="13.5" customHeight="1">
      <c r="B18" s="1" t="s">
        <v>314</v>
      </c>
    </row>
    <row r="19" ht="13.5" customHeight="1"/>
    <row r="20" ht="13.5" customHeight="1"/>
    <row r="21" ht="13.5" customHeight="1"/>
    <row r="22" spans="2:16" ht="13.5" customHeight="1">
      <c r="B22" s="7" t="s">
        <v>310</v>
      </c>
      <c r="P22" s="7" t="s">
        <v>309</v>
      </c>
    </row>
    <row r="23" ht="13.5" customHeight="1"/>
    <row r="24" ht="13.5" customHeight="1">
      <c r="B24" s="7" t="s">
        <v>315</v>
      </c>
    </row>
    <row r="25" spans="2:4" ht="13.5" customHeight="1">
      <c r="B25" s="1" t="s">
        <v>316</v>
      </c>
      <c r="D25" s="14"/>
    </row>
    <row r="26" ht="13.5" customHeight="1">
      <c r="B26" s="7" t="s">
        <v>84</v>
      </c>
    </row>
    <row r="27" ht="13.5" customHeight="1">
      <c r="B27" s="7" t="s">
        <v>86</v>
      </c>
    </row>
    <row r="28" ht="13.5" customHeight="1"/>
    <row r="29" ht="13.5" customHeight="1"/>
    <row r="30" ht="23.25" customHeight="1">
      <c r="A30" s="2" t="s">
        <v>11</v>
      </c>
    </row>
    <row r="31" ht="13.5" customHeight="1"/>
    <row r="32" spans="2:3" ht="13.5" customHeight="1">
      <c r="B32" s="3"/>
      <c r="C32" s="1" t="s">
        <v>87</v>
      </c>
    </row>
    <row r="33" spans="1:40" s="3" customFormat="1" ht="13.5" customHeight="1">
      <c r="A33" s="1"/>
      <c r="B33" s="1"/>
      <c r="C33" s="1" t="s">
        <v>327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ht="13.5" customHeight="1">
      <c r="C34" s="1" t="s">
        <v>325</v>
      </c>
    </row>
    <row r="35" ht="13.5" customHeight="1">
      <c r="C35" s="1" t="s">
        <v>326</v>
      </c>
    </row>
    <row r="36" ht="13.5" customHeight="1">
      <c r="C36" s="1" t="s">
        <v>317</v>
      </c>
    </row>
    <row r="37" ht="13.5" customHeight="1">
      <c r="C37" s="1" t="s">
        <v>85</v>
      </c>
    </row>
    <row r="38" ht="13.5" customHeight="1"/>
    <row r="39" ht="13.5" customHeight="1"/>
    <row r="40" ht="13.5" customHeight="1"/>
    <row r="41" ht="13.5" customHeight="1"/>
    <row r="42" ht="13.5" customHeight="1"/>
    <row r="43" ht="13.5" customHeight="1"/>
    <row r="44" spans="16:25" ht="13.5" customHeight="1">
      <c r="P44" s="4"/>
      <c r="Q44" s="4"/>
      <c r="R44" s="4"/>
      <c r="S44" s="4"/>
      <c r="T44" s="4"/>
      <c r="U44" s="4"/>
      <c r="V44" s="4"/>
      <c r="W44" s="4"/>
      <c r="X44" s="4"/>
      <c r="Y44" s="4"/>
    </row>
    <row r="45" ht="13.5" customHeight="1"/>
    <row r="46" ht="13.5" customHeight="1"/>
    <row r="47" ht="13.5" customHeight="1">
      <c r="B47" s="3"/>
    </row>
    <row r="48" ht="15" customHeight="1"/>
    <row r="51" ht="7.5" customHeight="1"/>
    <row r="52" ht="15" customHeight="1"/>
    <row r="53" ht="15" customHeight="1"/>
    <row r="54" ht="15" customHeight="1"/>
    <row r="55" ht="7.5" customHeight="1"/>
    <row r="56" ht="15" customHeight="1"/>
    <row r="57" ht="15" customHeight="1"/>
    <row r="58" ht="7.5" customHeight="1"/>
    <row r="59" ht="15" customHeight="1"/>
    <row r="60" ht="15" customHeight="1"/>
    <row r="61" ht="15" customHeight="1"/>
    <row r="64" ht="7.5" customHeight="1"/>
    <row r="65" ht="15">
      <c r="B65" s="3"/>
    </row>
    <row r="66" ht="6" customHeight="1"/>
    <row r="68" ht="6" customHeight="1"/>
    <row r="70" ht="6" customHeight="1"/>
    <row r="74" ht="7.5" customHeight="1"/>
  </sheetData>
  <sheetProtection password="CC35" sheet="1" selectLockedCells="1" selectUnlockedCells="1"/>
  <mergeCells count="1">
    <mergeCell ref="E1:AJ1"/>
  </mergeCells>
  <printOptions horizontalCentered="1"/>
  <pageMargins left="0.2362204724409449" right="0.2362204724409449" top="0.35433070866141736" bottom="0.354330708661417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R103"/>
  <sheetViews>
    <sheetView zoomScale="70" zoomScaleNormal="70" zoomScalePageLayoutView="0" workbookViewId="0" topLeftCell="A1">
      <selection activeCell="A1" sqref="A1:IV16384"/>
    </sheetView>
  </sheetViews>
  <sheetFormatPr defaultColWidth="9.00390625" defaultRowHeight="13.5"/>
  <cols>
    <col min="1" max="1" width="5.625" style="8" customWidth="1"/>
    <col min="2" max="20" width="3.625" style="8" customWidth="1"/>
    <col min="21" max="24" width="3.625" style="12" customWidth="1"/>
    <col min="25" max="30" width="3.625" style="8" customWidth="1"/>
    <col min="31" max="31" width="3.75390625" style="8" customWidth="1"/>
    <col min="32" max="32" width="5.375" style="8" customWidth="1"/>
    <col min="33" max="35" width="6.50390625" style="8" customWidth="1"/>
    <col min="36" max="39" width="6.50390625" style="8" hidden="1" customWidth="1"/>
    <col min="40" max="62" width="6.50390625" style="8" customWidth="1"/>
    <col min="63" max="16384" width="9.00390625" style="8" customWidth="1"/>
  </cols>
  <sheetData>
    <row r="1" spans="2:70" ht="38.25" customHeight="1" thickTop="1">
      <c r="B1" s="276" t="s">
        <v>321</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8"/>
      <c r="AW1" s="9"/>
      <c r="BG1" s="10"/>
      <c r="BH1" s="10"/>
      <c r="BI1" s="9"/>
      <c r="BJ1" s="9"/>
      <c r="BK1" s="9"/>
      <c r="BL1" s="9"/>
      <c r="BM1" s="9"/>
      <c r="BN1" s="9"/>
      <c r="BO1" s="9"/>
      <c r="BP1" s="9"/>
      <c r="BQ1" s="9"/>
      <c r="BR1" s="9"/>
    </row>
    <row r="2" spans="1:47" ht="38.25" customHeight="1">
      <c r="A2" s="9"/>
      <c r="B2" s="44" t="s">
        <v>129</v>
      </c>
      <c r="C2" s="24"/>
      <c r="D2" s="24"/>
      <c r="E2" s="82" t="s">
        <v>145</v>
      </c>
      <c r="F2" s="82"/>
      <c r="G2" s="82"/>
      <c r="H2" s="82"/>
      <c r="I2" s="82"/>
      <c r="J2" s="279" t="s">
        <v>147</v>
      </c>
      <c r="K2" s="279"/>
      <c r="L2" s="279"/>
      <c r="M2" s="279"/>
      <c r="N2" s="279"/>
      <c r="O2" s="279"/>
      <c r="P2" s="279"/>
      <c r="Q2" s="279"/>
      <c r="R2" s="82" t="s">
        <v>146</v>
      </c>
      <c r="S2" s="82"/>
      <c r="T2" s="82"/>
      <c r="U2" s="82"/>
      <c r="V2" s="82"/>
      <c r="W2" s="279" t="s">
        <v>163</v>
      </c>
      <c r="X2" s="279"/>
      <c r="Y2" s="279"/>
      <c r="Z2" s="279"/>
      <c r="AA2" s="279"/>
      <c r="AB2" s="279"/>
      <c r="AC2" s="279"/>
      <c r="AD2" s="280"/>
      <c r="AE2" s="9"/>
      <c r="AU2" s="17"/>
    </row>
    <row r="3" spans="1:36" s="11" customFormat="1" ht="21.75" customHeight="1">
      <c r="A3" s="18"/>
      <c r="B3" s="83" t="s">
        <v>258</v>
      </c>
      <c r="C3" s="84"/>
      <c r="D3" s="84"/>
      <c r="E3" s="84"/>
      <c r="F3" s="84"/>
      <c r="G3" s="85"/>
      <c r="H3" s="281" t="s">
        <v>280</v>
      </c>
      <c r="I3" s="282"/>
      <c r="J3" s="282"/>
      <c r="K3" s="282"/>
      <c r="L3" s="282"/>
      <c r="M3" s="282"/>
      <c r="N3" s="282"/>
      <c r="O3" s="282"/>
      <c r="P3" s="282"/>
      <c r="Q3" s="282"/>
      <c r="R3" s="282"/>
      <c r="S3" s="282"/>
      <c r="T3" s="282"/>
      <c r="U3" s="282"/>
      <c r="V3" s="282"/>
      <c r="W3" s="282"/>
      <c r="X3" s="283"/>
      <c r="Y3" s="86" t="s">
        <v>103</v>
      </c>
      <c r="Z3" s="87"/>
      <c r="AA3" s="87"/>
      <c r="AB3" s="87"/>
      <c r="AC3" s="87"/>
      <c r="AD3" s="88"/>
      <c r="AE3" s="18"/>
      <c r="AJ3" s="11" t="s">
        <v>259</v>
      </c>
    </row>
    <row r="4" spans="1:31" s="11" customFormat="1" ht="37.5" customHeight="1">
      <c r="A4" s="18"/>
      <c r="B4" s="89" t="s">
        <v>94</v>
      </c>
      <c r="C4" s="90"/>
      <c r="D4" s="90"/>
      <c r="E4" s="90"/>
      <c r="F4" s="90"/>
      <c r="G4" s="91"/>
      <c r="H4" s="284" t="s">
        <v>279</v>
      </c>
      <c r="I4" s="285"/>
      <c r="J4" s="285"/>
      <c r="K4" s="285"/>
      <c r="L4" s="285"/>
      <c r="M4" s="285"/>
      <c r="N4" s="285"/>
      <c r="O4" s="285"/>
      <c r="P4" s="285"/>
      <c r="Q4" s="285"/>
      <c r="R4" s="285"/>
      <c r="S4" s="285"/>
      <c r="T4" s="285"/>
      <c r="U4" s="285"/>
      <c r="V4" s="285"/>
      <c r="W4" s="285"/>
      <c r="X4" s="286"/>
      <c r="Y4" s="287">
        <v>123456789</v>
      </c>
      <c r="Z4" s="288"/>
      <c r="AA4" s="288"/>
      <c r="AB4" s="288"/>
      <c r="AC4" s="288"/>
      <c r="AD4" s="289"/>
      <c r="AE4" s="18"/>
    </row>
    <row r="5" spans="1:36" s="11" customFormat="1" ht="40.5" customHeight="1">
      <c r="A5" s="18"/>
      <c r="B5" s="92" t="s">
        <v>0</v>
      </c>
      <c r="C5" s="93"/>
      <c r="D5" s="94"/>
      <c r="E5" s="19" t="s">
        <v>260</v>
      </c>
      <c r="F5" s="290" t="s">
        <v>281</v>
      </c>
      <c r="G5" s="290"/>
      <c r="H5" s="290"/>
      <c r="I5" s="290"/>
      <c r="J5" s="291" t="s">
        <v>282</v>
      </c>
      <c r="K5" s="291"/>
      <c r="L5" s="291"/>
      <c r="M5" s="291"/>
      <c r="N5" s="291"/>
      <c r="O5" s="291"/>
      <c r="P5" s="291"/>
      <c r="Q5" s="291"/>
      <c r="R5" s="291"/>
      <c r="S5" s="291"/>
      <c r="T5" s="291"/>
      <c r="U5" s="291"/>
      <c r="V5" s="291"/>
      <c r="W5" s="291"/>
      <c r="X5" s="291"/>
      <c r="Y5" s="291"/>
      <c r="Z5" s="291"/>
      <c r="AA5" s="291"/>
      <c r="AB5" s="291"/>
      <c r="AC5" s="291"/>
      <c r="AD5" s="292"/>
      <c r="AE5" s="18"/>
      <c r="AJ5" s="15" t="s">
        <v>138</v>
      </c>
    </row>
    <row r="6" spans="1:36" s="11" customFormat="1" ht="21.75" customHeight="1">
      <c r="A6" s="18"/>
      <c r="B6" s="96" t="s">
        <v>15</v>
      </c>
      <c r="C6" s="97"/>
      <c r="D6" s="97"/>
      <c r="E6" s="97"/>
      <c r="F6" s="98" t="s">
        <v>127</v>
      </c>
      <c r="G6" s="98"/>
      <c r="H6" s="98"/>
      <c r="I6" s="98"/>
      <c r="J6" s="98"/>
      <c r="K6" s="98"/>
      <c r="L6" s="98"/>
      <c r="M6" s="98"/>
      <c r="N6" s="98"/>
      <c r="O6" s="98" t="s">
        <v>126</v>
      </c>
      <c r="P6" s="98"/>
      <c r="Q6" s="98"/>
      <c r="R6" s="98"/>
      <c r="S6" s="98"/>
      <c r="T6" s="98"/>
      <c r="U6" s="98"/>
      <c r="V6" s="98"/>
      <c r="W6" s="98"/>
      <c r="X6" s="98"/>
      <c r="Y6" s="98"/>
      <c r="Z6" s="98"/>
      <c r="AA6" s="98"/>
      <c r="AB6" s="98"/>
      <c r="AC6" s="98"/>
      <c r="AD6" s="99"/>
      <c r="AE6" s="18"/>
      <c r="AJ6" s="15" t="s">
        <v>139</v>
      </c>
    </row>
    <row r="7" spans="1:36" s="11" customFormat="1" ht="36.75" customHeight="1">
      <c r="A7" s="18"/>
      <c r="B7" s="96"/>
      <c r="C7" s="97"/>
      <c r="D7" s="97"/>
      <c r="E7" s="97"/>
      <c r="F7" s="293" t="s">
        <v>283</v>
      </c>
      <c r="G7" s="293"/>
      <c r="H7" s="293"/>
      <c r="I7" s="293"/>
      <c r="J7" s="293"/>
      <c r="K7" s="293"/>
      <c r="L7" s="293"/>
      <c r="M7" s="293"/>
      <c r="N7" s="293"/>
      <c r="O7" s="294" t="s">
        <v>284</v>
      </c>
      <c r="P7" s="294"/>
      <c r="Q7" s="294"/>
      <c r="R7" s="294"/>
      <c r="S7" s="294"/>
      <c r="T7" s="294"/>
      <c r="U7" s="294"/>
      <c r="V7" s="294"/>
      <c r="W7" s="294"/>
      <c r="X7" s="294"/>
      <c r="Y7" s="294"/>
      <c r="Z7" s="294"/>
      <c r="AA7" s="294"/>
      <c r="AB7" s="294"/>
      <c r="AC7" s="294"/>
      <c r="AD7" s="295"/>
      <c r="AE7" s="18"/>
      <c r="AJ7" s="15" t="s">
        <v>140</v>
      </c>
    </row>
    <row r="8" spans="1:36" s="11" customFormat="1" ht="29.25" customHeight="1">
      <c r="A8" s="18"/>
      <c r="B8" s="100" t="s">
        <v>18</v>
      </c>
      <c r="C8" s="101"/>
      <c r="D8" s="296" t="s">
        <v>285</v>
      </c>
      <c r="E8" s="297"/>
      <c r="F8" s="297"/>
      <c r="G8" s="297"/>
      <c r="H8" s="298"/>
      <c r="I8" s="102" t="s">
        <v>19</v>
      </c>
      <c r="J8" s="101"/>
      <c r="K8" s="296" t="s">
        <v>286</v>
      </c>
      <c r="L8" s="297"/>
      <c r="M8" s="297"/>
      <c r="N8" s="297"/>
      <c r="O8" s="298"/>
      <c r="P8" s="103" t="s">
        <v>20</v>
      </c>
      <c r="Q8" s="101"/>
      <c r="R8" s="299" t="s">
        <v>287</v>
      </c>
      <c r="S8" s="300"/>
      <c r="T8" s="300"/>
      <c r="U8" s="300"/>
      <c r="V8" s="300"/>
      <c r="W8" s="300"/>
      <c r="X8" s="300"/>
      <c r="Y8" s="300"/>
      <c r="Z8" s="300"/>
      <c r="AA8" s="300"/>
      <c r="AB8" s="300"/>
      <c r="AC8" s="300"/>
      <c r="AD8" s="301"/>
      <c r="AE8" s="20"/>
      <c r="AJ8" s="15" t="s">
        <v>141</v>
      </c>
    </row>
    <row r="9" spans="1:36" s="11" customFormat="1" ht="38.25" customHeight="1">
      <c r="A9" s="18"/>
      <c r="B9" s="104" t="s">
        <v>90</v>
      </c>
      <c r="C9" s="105"/>
      <c r="D9" s="105"/>
      <c r="E9" s="105"/>
      <c r="F9" s="105"/>
      <c r="G9" s="105"/>
      <c r="H9" s="293" t="s">
        <v>288</v>
      </c>
      <c r="I9" s="293"/>
      <c r="J9" s="25"/>
      <c r="K9" s="293" t="s">
        <v>289</v>
      </c>
      <c r="L9" s="293"/>
      <c r="M9" s="25"/>
      <c r="N9" s="293"/>
      <c r="O9" s="293"/>
      <c r="P9" s="25"/>
      <c r="Q9" s="293"/>
      <c r="R9" s="293"/>
      <c r="S9" s="25"/>
      <c r="T9" s="293"/>
      <c r="U9" s="293"/>
      <c r="V9" s="25"/>
      <c r="W9" s="293"/>
      <c r="X9" s="293"/>
      <c r="Y9" s="25"/>
      <c r="Z9" s="293"/>
      <c r="AA9" s="293"/>
      <c r="AB9" s="25"/>
      <c r="AC9" s="293"/>
      <c r="AD9" s="302"/>
      <c r="AE9" s="18"/>
      <c r="AJ9" s="15" t="s">
        <v>142</v>
      </c>
    </row>
    <row r="10" spans="1:36" s="11" customFormat="1" ht="22.5" customHeight="1">
      <c r="A10" s="18"/>
      <c r="B10" s="45" t="s">
        <v>95</v>
      </c>
      <c r="C10" s="21"/>
      <c r="D10" s="21"/>
      <c r="E10" s="21"/>
      <c r="F10" s="21"/>
      <c r="G10" s="21"/>
      <c r="H10" s="21"/>
      <c r="I10" s="21"/>
      <c r="J10" s="21"/>
      <c r="K10" s="20"/>
      <c r="L10" s="20"/>
      <c r="M10" s="20"/>
      <c r="N10" s="20"/>
      <c r="O10" s="20"/>
      <c r="P10" s="20"/>
      <c r="Q10" s="20"/>
      <c r="R10" s="20"/>
      <c r="S10" s="20"/>
      <c r="T10" s="20"/>
      <c r="U10" s="20"/>
      <c r="V10" s="20"/>
      <c r="W10" s="20"/>
      <c r="X10" s="20"/>
      <c r="Y10" s="20"/>
      <c r="Z10" s="20"/>
      <c r="AA10" s="20"/>
      <c r="AB10" s="20"/>
      <c r="AC10" s="20"/>
      <c r="AD10" s="46"/>
      <c r="AE10" s="18"/>
      <c r="AJ10" s="15" t="s">
        <v>143</v>
      </c>
    </row>
    <row r="11" spans="1:36" s="11" customFormat="1" ht="21.75" customHeight="1">
      <c r="A11" s="18"/>
      <c r="B11" s="106" t="s">
        <v>1</v>
      </c>
      <c r="C11" s="109" t="s">
        <v>128</v>
      </c>
      <c r="D11" s="110"/>
      <c r="E11" s="110"/>
      <c r="F11" s="110"/>
      <c r="G11" s="110"/>
      <c r="H11" s="110"/>
      <c r="I11" s="110"/>
      <c r="J11" s="111"/>
      <c r="K11" s="112" t="s">
        <v>3</v>
      </c>
      <c r="L11" s="110"/>
      <c r="M11" s="110"/>
      <c r="N11" s="111"/>
      <c r="O11" s="113" t="s">
        <v>261</v>
      </c>
      <c r="P11" s="114"/>
      <c r="Q11" s="303" t="s">
        <v>290</v>
      </c>
      <c r="R11" s="282"/>
      <c r="S11" s="282"/>
      <c r="T11" s="282"/>
      <c r="U11" s="282"/>
      <c r="V11" s="282"/>
      <c r="W11" s="282"/>
      <c r="X11" s="282"/>
      <c r="Y11" s="282"/>
      <c r="Z11" s="282"/>
      <c r="AA11" s="282"/>
      <c r="AB11" s="282"/>
      <c r="AC11" s="282"/>
      <c r="AD11" s="304"/>
      <c r="AE11" s="18"/>
      <c r="AJ11" s="15" t="s">
        <v>144</v>
      </c>
    </row>
    <row r="12" spans="1:31" s="11" customFormat="1" ht="18.75" customHeight="1">
      <c r="A12" s="18"/>
      <c r="B12" s="107"/>
      <c r="C12" s="115" t="s">
        <v>279</v>
      </c>
      <c r="D12" s="116"/>
      <c r="E12" s="116"/>
      <c r="F12" s="116"/>
      <c r="G12" s="116"/>
      <c r="H12" s="116"/>
      <c r="I12" s="116"/>
      <c r="J12" s="117"/>
      <c r="K12" s="305" t="s">
        <v>283</v>
      </c>
      <c r="L12" s="116"/>
      <c r="M12" s="116"/>
      <c r="N12" s="117"/>
      <c r="O12" s="121" t="s">
        <v>2</v>
      </c>
      <c r="P12" s="122"/>
      <c r="Q12" s="306" t="s">
        <v>284</v>
      </c>
      <c r="R12" s="307"/>
      <c r="S12" s="307"/>
      <c r="T12" s="307"/>
      <c r="U12" s="307"/>
      <c r="V12" s="307"/>
      <c r="W12" s="307"/>
      <c r="X12" s="307"/>
      <c r="Y12" s="307"/>
      <c r="Z12" s="307"/>
      <c r="AA12" s="307"/>
      <c r="AB12" s="307"/>
      <c r="AC12" s="307"/>
      <c r="AD12" s="308"/>
      <c r="AE12" s="18"/>
    </row>
    <row r="13" spans="1:36" s="11" customFormat="1" ht="18.75" customHeight="1">
      <c r="A13" s="18"/>
      <c r="B13" s="108"/>
      <c r="C13" s="118"/>
      <c r="D13" s="119"/>
      <c r="E13" s="119"/>
      <c r="F13" s="119"/>
      <c r="G13" s="119"/>
      <c r="H13" s="119"/>
      <c r="I13" s="119"/>
      <c r="J13" s="120"/>
      <c r="K13" s="309"/>
      <c r="L13" s="119"/>
      <c r="M13" s="119"/>
      <c r="N13" s="120"/>
      <c r="O13" s="123"/>
      <c r="P13" s="124"/>
      <c r="Q13" s="310"/>
      <c r="R13" s="288"/>
      <c r="S13" s="288"/>
      <c r="T13" s="288"/>
      <c r="U13" s="288"/>
      <c r="V13" s="288"/>
      <c r="W13" s="288"/>
      <c r="X13" s="288"/>
      <c r="Y13" s="288"/>
      <c r="Z13" s="288"/>
      <c r="AA13" s="288"/>
      <c r="AB13" s="288"/>
      <c r="AC13" s="288"/>
      <c r="AD13" s="289"/>
      <c r="AE13" s="18"/>
      <c r="AJ13" s="11" t="s">
        <v>96</v>
      </c>
    </row>
    <row r="14" spans="1:36" s="11" customFormat="1" ht="21.75" customHeight="1">
      <c r="A14" s="18"/>
      <c r="B14" s="106" t="s">
        <v>12</v>
      </c>
      <c r="C14" s="109" t="s">
        <v>128</v>
      </c>
      <c r="D14" s="110"/>
      <c r="E14" s="110"/>
      <c r="F14" s="110"/>
      <c r="G14" s="110"/>
      <c r="H14" s="110"/>
      <c r="I14" s="110"/>
      <c r="J14" s="111"/>
      <c r="K14" s="109" t="s">
        <v>3</v>
      </c>
      <c r="L14" s="110"/>
      <c r="M14" s="110"/>
      <c r="N14" s="111"/>
      <c r="O14" s="113" t="s">
        <v>262</v>
      </c>
      <c r="P14" s="114"/>
      <c r="Q14" s="311" t="s">
        <v>293</v>
      </c>
      <c r="R14" s="312"/>
      <c r="S14" s="312"/>
      <c r="T14" s="312"/>
      <c r="U14" s="312"/>
      <c r="V14" s="312"/>
      <c r="W14" s="312"/>
      <c r="X14" s="312"/>
      <c r="Y14" s="126" t="s">
        <v>263</v>
      </c>
      <c r="Z14" s="126"/>
      <c r="AA14" s="126"/>
      <c r="AB14" s="126"/>
      <c r="AC14" s="126"/>
      <c r="AD14" s="127"/>
      <c r="AE14" s="18"/>
      <c r="AJ14" s="11" t="s">
        <v>97</v>
      </c>
    </row>
    <row r="15" spans="1:31" s="11" customFormat="1" ht="18.75" customHeight="1">
      <c r="A15" s="18"/>
      <c r="B15" s="107"/>
      <c r="C15" s="115" t="s">
        <v>291</v>
      </c>
      <c r="D15" s="116"/>
      <c r="E15" s="116"/>
      <c r="F15" s="116"/>
      <c r="G15" s="116"/>
      <c r="H15" s="116"/>
      <c r="I15" s="116"/>
      <c r="J15" s="117"/>
      <c r="K15" s="305" t="s">
        <v>294</v>
      </c>
      <c r="L15" s="116"/>
      <c r="M15" s="116"/>
      <c r="N15" s="117"/>
      <c r="O15" s="121" t="s">
        <v>2</v>
      </c>
      <c r="P15" s="122"/>
      <c r="Q15" s="306" t="s">
        <v>292</v>
      </c>
      <c r="R15" s="307"/>
      <c r="S15" s="307"/>
      <c r="T15" s="307"/>
      <c r="U15" s="307"/>
      <c r="V15" s="307"/>
      <c r="W15" s="307"/>
      <c r="X15" s="307"/>
      <c r="Y15" s="313">
        <v>23456789</v>
      </c>
      <c r="Z15" s="313"/>
      <c r="AA15" s="313"/>
      <c r="AB15" s="313"/>
      <c r="AC15" s="313"/>
      <c r="AD15" s="314"/>
      <c r="AE15" s="18"/>
    </row>
    <row r="16" spans="1:36" s="11" customFormat="1" ht="18.75" customHeight="1">
      <c r="A16" s="18"/>
      <c r="B16" s="125"/>
      <c r="C16" s="315"/>
      <c r="D16" s="316"/>
      <c r="E16" s="316"/>
      <c r="F16" s="316"/>
      <c r="G16" s="316"/>
      <c r="H16" s="316"/>
      <c r="I16" s="316"/>
      <c r="J16" s="317"/>
      <c r="K16" s="318"/>
      <c r="L16" s="316"/>
      <c r="M16" s="316"/>
      <c r="N16" s="317"/>
      <c r="O16" s="123"/>
      <c r="P16" s="124"/>
      <c r="Q16" s="310"/>
      <c r="R16" s="288"/>
      <c r="S16" s="288"/>
      <c r="T16" s="288"/>
      <c r="U16" s="288"/>
      <c r="V16" s="288"/>
      <c r="W16" s="288"/>
      <c r="X16" s="288"/>
      <c r="Y16" s="319"/>
      <c r="Z16" s="319"/>
      <c r="AA16" s="319"/>
      <c r="AB16" s="319"/>
      <c r="AC16" s="319"/>
      <c r="AD16" s="320"/>
      <c r="AE16" s="18"/>
      <c r="AJ16" s="11" t="s">
        <v>99</v>
      </c>
    </row>
    <row r="17" spans="1:36" s="11" customFormat="1" ht="30" customHeight="1">
      <c r="A17" s="18"/>
      <c r="B17" s="128" t="s">
        <v>16</v>
      </c>
      <c r="C17" s="27"/>
      <c r="D17" s="131" t="s">
        <v>130</v>
      </c>
      <c r="E17" s="132"/>
      <c r="F17" s="133" t="s">
        <v>126</v>
      </c>
      <c r="G17" s="134"/>
      <c r="H17" s="134"/>
      <c r="I17" s="134"/>
      <c r="J17" s="134"/>
      <c r="K17" s="134"/>
      <c r="L17" s="135"/>
      <c r="M17" s="133" t="s">
        <v>131</v>
      </c>
      <c r="N17" s="134"/>
      <c r="O17" s="134"/>
      <c r="P17" s="134"/>
      <c r="Q17" s="134"/>
      <c r="R17" s="134"/>
      <c r="S17" s="134"/>
      <c r="T17" s="135"/>
      <c r="U17" s="136" t="s">
        <v>7</v>
      </c>
      <c r="V17" s="136"/>
      <c r="W17" s="137" t="s">
        <v>92</v>
      </c>
      <c r="X17" s="136"/>
      <c r="Y17" s="138" t="s">
        <v>98</v>
      </c>
      <c r="Z17" s="139"/>
      <c r="AA17" s="139"/>
      <c r="AB17" s="139"/>
      <c r="AC17" s="139"/>
      <c r="AD17" s="140"/>
      <c r="AE17" s="18"/>
      <c r="AJ17" s="11" t="s">
        <v>100</v>
      </c>
    </row>
    <row r="18" spans="1:38" s="11" customFormat="1" ht="30" customHeight="1">
      <c r="A18" s="18"/>
      <c r="B18" s="129"/>
      <c r="C18" s="28">
        <v>1</v>
      </c>
      <c r="D18" s="321" t="s">
        <v>91</v>
      </c>
      <c r="E18" s="321"/>
      <c r="F18" s="322" t="s">
        <v>328</v>
      </c>
      <c r="G18" s="323"/>
      <c r="H18" s="323"/>
      <c r="I18" s="323"/>
      <c r="J18" s="323"/>
      <c r="K18" s="323"/>
      <c r="L18" s="324"/>
      <c r="M18" s="141" t="s">
        <v>295</v>
      </c>
      <c r="N18" s="142"/>
      <c r="O18" s="142"/>
      <c r="P18" s="142"/>
      <c r="Q18" s="142"/>
      <c r="R18" s="142"/>
      <c r="S18" s="142"/>
      <c r="T18" s="143"/>
      <c r="U18" s="325">
        <v>3</v>
      </c>
      <c r="V18" s="325"/>
      <c r="W18" s="326"/>
      <c r="X18" s="326"/>
      <c r="Y18" s="327">
        <v>12345678</v>
      </c>
      <c r="Z18" s="327"/>
      <c r="AA18" s="327"/>
      <c r="AB18" s="327"/>
      <c r="AC18" s="327"/>
      <c r="AD18" s="328"/>
      <c r="AE18" s="18"/>
      <c r="AJ18" s="11" t="s">
        <v>101</v>
      </c>
      <c r="AK18" s="11">
        <v>1</v>
      </c>
      <c r="AL18" s="11">
        <v>1</v>
      </c>
    </row>
    <row r="19" spans="1:38" s="11" customFormat="1" ht="30" customHeight="1">
      <c r="A19" s="18"/>
      <c r="B19" s="129"/>
      <c r="C19" s="29">
        <v>2</v>
      </c>
      <c r="D19" s="329" t="s">
        <v>334</v>
      </c>
      <c r="E19" s="329"/>
      <c r="F19" s="330" t="s">
        <v>264</v>
      </c>
      <c r="G19" s="331"/>
      <c r="H19" s="331"/>
      <c r="I19" s="331"/>
      <c r="J19" s="331"/>
      <c r="K19" s="331"/>
      <c r="L19" s="332"/>
      <c r="M19" s="144" t="s">
        <v>295</v>
      </c>
      <c r="N19" s="145"/>
      <c r="O19" s="145"/>
      <c r="P19" s="145"/>
      <c r="Q19" s="145"/>
      <c r="R19" s="145"/>
      <c r="S19" s="145"/>
      <c r="T19" s="146"/>
      <c r="U19" s="333">
        <v>3</v>
      </c>
      <c r="V19" s="333"/>
      <c r="W19" s="334"/>
      <c r="X19" s="334"/>
      <c r="Y19" s="335">
        <v>4567891</v>
      </c>
      <c r="Z19" s="335"/>
      <c r="AA19" s="335"/>
      <c r="AB19" s="335"/>
      <c r="AC19" s="335"/>
      <c r="AD19" s="336"/>
      <c r="AE19" s="18"/>
      <c r="AJ19" s="11" t="s">
        <v>147</v>
      </c>
      <c r="AK19" s="11">
        <v>1</v>
      </c>
      <c r="AL19" s="11">
        <v>1</v>
      </c>
    </row>
    <row r="20" spans="1:38" s="11" customFormat="1" ht="30" customHeight="1">
      <c r="A20" s="18"/>
      <c r="B20" s="129"/>
      <c r="C20" s="29">
        <v>3</v>
      </c>
      <c r="D20" s="329" t="s">
        <v>91</v>
      </c>
      <c r="E20" s="329"/>
      <c r="F20" s="330" t="s">
        <v>265</v>
      </c>
      <c r="G20" s="331"/>
      <c r="H20" s="331"/>
      <c r="I20" s="331"/>
      <c r="J20" s="331"/>
      <c r="K20" s="331"/>
      <c r="L20" s="332"/>
      <c r="M20" s="144" t="s">
        <v>295</v>
      </c>
      <c r="N20" s="145"/>
      <c r="O20" s="145"/>
      <c r="P20" s="145"/>
      <c r="Q20" s="145"/>
      <c r="R20" s="145"/>
      <c r="S20" s="145"/>
      <c r="T20" s="146"/>
      <c r="U20" s="333">
        <v>2</v>
      </c>
      <c r="V20" s="333"/>
      <c r="W20" s="334"/>
      <c r="X20" s="334"/>
      <c r="Y20" s="335"/>
      <c r="Z20" s="335"/>
      <c r="AA20" s="335"/>
      <c r="AB20" s="335"/>
      <c r="AC20" s="335"/>
      <c r="AD20" s="336"/>
      <c r="AE20" s="18"/>
      <c r="AJ20" s="11" t="s">
        <v>148</v>
      </c>
      <c r="AK20" s="11">
        <v>1</v>
      </c>
      <c r="AL20" s="11">
        <v>1</v>
      </c>
    </row>
    <row r="21" spans="1:38" s="11" customFormat="1" ht="30" customHeight="1">
      <c r="A21" s="18"/>
      <c r="B21" s="129"/>
      <c r="C21" s="29">
        <v>4</v>
      </c>
      <c r="D21" s="329" t="s">
        <v>91</v>
      </c>
      <c r="E21" s="329"/>
      <c r="F21" s="330" t="s">
        <v>266</v>
      </c>
      <c r="G21" s="331"/>
      <c r="H21" s="331"/>
      <c r="I21" s="331"/>
      <c r="J21" s="331"/>
      <c r="K21" s="331"/>
      <c r="L21" s="332"/>
      <c r="M21" s="144" t="s">
        <v>295</v>
      </c>
      <c r="N21" s="145"/>
      <c r="O21" s="145"/>
      <c r="P21" s="145"/>
      <c r="Q21" s="145"/>
      <c r="R21" s="145"/>
      <c r="S21" s="145"/>
      <c r="T21" s="146"/>
      <c r="U21" s="333">
        <v>1</v>
      </c>
      <c r="V21" s="333"/>
      <c r="W21" s="334"/>
      <c r="X21" s="334"/>
      <c r="Y21" s="335"/>
      <c r="Z21" s="335"/>
      <c r="AA21" s="335"/>
      <c r="AB21" s="335"/>
      <c r="AC21" s="335"/>
      <c r="AD21" s="336"/>
      <c r="AE21" s="18"/>
      <c r="AJ21" s="11" t="s">
        <v>149</v>
      </c>
      <c r="AK21" s="11">
        <v>1</v>
      </c>
      <c r="AL21" s="11">
        <v>1</v>
      </c>
    </row>
    <row r="22" spans="1:38" s="11" customFormat="1" ht="30" customHeight="1">
      <c r="A22" s="18"/>
      <c r="B22" s="129"/>
      <c r="C22" s="29">
        <v>5</v>
      </c>
      <c r="D22" s="329"/>
      <c r="E22" s="329"/>
      <c r="F22" s="330" t="s">
        <v>267</v>
      </c>
      <c r="G22" s="331"/>
      <c r="H22" s="331"/>
      <c r="I22" s="331"/>
      <c r="J22" s="331"/>
      <c r="K22" s="331"/>
      <c r="L22" s="332"/>
      <c r="M22" s="144" t="s">
        <v>296</v>
      </c>
      <c r="N22" s="145"/>
      <c r="O22" s="145"/>
      <c r="P22" s="145"/>
      <c r="Q22" s="145"/>
      <c r="R22" s="145"/>
      <c r="S22" s="145"/>
      <c r="T22" s="146"/>
      <c r="U22" s="333">
        <v>2</v>
      </c>
      <c r="V22" s="333"/>
      <c r="W22" s="334"/>
      <c r="X22" s="334"/>
      <c r="Y22" s="335"/>
      <c r="Z22" s="335"/>
      <c r="AA22" s="335"/>
      <c r="AB22" s="335"/>
      <c r="AC22" s="335"/>
      <c r="AD22" s="336"/>
      <c r="AE22" s="18"/>
      <c r="AJ22" s="11" t="s">
        <v>150</v>
      </c>
      <c r="AK22" s="11">
        <v>1</v>
      </c>
      <c r="AL22" s="11">
        <v>1</v>
      </c>
    </row>
    <row r="23" spans="1:38" s="11" customFormat="1" ht="30" customHeight="1">
      <c r="A23" s="18"/>
      <c r="B23" s="129"/>
      <c r="C23" s="29">
        <v>6</v>
      </c>
      <c r="D23" s="329"/>
      <c r="E23" s="329"/>
      <c r="F23" s="330" t="s">
        <v>268</v>
      </c>
      <c r="G23" s="331"/>
      <c r="H23" s="331"/>
      <c r="I23" s="331"/>
      <c r="J23" s="331"/>
      <c r="K23" s="331"/>
      <c r="L23" s="332"/>
      <c r="M23" s="144" t="s">
        <v>296</v>
      </c>
      <c r="N23" s="145"/>
      <c r="O23" s="145"/>
      <c r="P23" s="145"/>
      <c r="Q23" s="145"/>
      <c r="R23" s="145"/>
      <c r="S23" s="145"/>
      <c r="T23" s="146"/>
      <c r="U23" s="333">
        <v>3</v>
      </c>
      <c r="V23" s="333"/>
      <c r="W23" s="334"/>
      <c r="X23" s="334"/>
      <c r="Y23" s="335"/>
      <c r="Z23" s="335"/>
      <c r="AA23" s="335"/>
      <c r="AB23" s="335"/>
      <c r="AC23" s="335"/>
      <c r="AD23" s="336"/>
      <c r="AE23" s="18"/>
      <c r="AJ23" s="11" t="s">
        <v>151</v>
      </c>
      <c r="AK23" s="11">
        <v>0</v>
      </c>
      <c r="AL23" s="11">
        <v>1</v>
      </c>
    </row>
    <row r="24" spans="1:31" s="11" customFormat="1" ht="30" customHeight="1" thickBot="1">
      <c r="A24" s="18"/>
      <c r="B24" s="129"/>
      <c r="C24" s="29">
        <v>7</v>
      </c>
      <c r="D24" s="329"/>
      <c r="E24" s="329"/>
      <c r="F24" s="330"/>
      <c r="G24" s="331"/>
      <c r="H24" s="331"/>
      <c r="I24" s="331"/>
      <c r="J24" s="331"/>
      <c r="K24" s="331"/>
      <c r="L24" s="332"/>
      <c r="M24" s="144"/>
      <c r="N24" s="145"/>
      <c r="O24" s="145"/>
      <c r="P24" s="145"/>
      <c r="Q24" s="145"/>
      <c r="R24" s="145"/>
      <c r="S24" s="145"/>
      <c r="T24" s="146"/>
      <c r="U24" s="333"/>
      <c r="V24" s="333"/>
      <c r="W24" s="334"/>
      <c r="X24" s="334"/>
      <c r="Y24" s="335"/>
      <c r="Z24" s="335"/>
      <c r="AA24" s="335"/>
      <c r="AB24" s="335"/>
      <c r="AC24" s="335"/>
      <c r="AD24" s="336"/>
      <c r="AE24" s="18"/>
    </row>
    <row r="25" spans="1:39" s="11" customFormat="1" ht="30" customHeight="1" thickBot="1" thickTop="1">
      <c r="A25" s="18"/>
      <c r="B25" s="129"/>
      <c r="C25" s="30">
        <v>8</v>
      </c>
      <c r="D25" s="337"/>
      <c r="E25" s="337"/>
      <c r="F25" s="338"/>
      <c r="G25" s="339"/>
      <c r="H25" s="339"/>
      <c r="I25" s="339"/>
      <c r="J25" s="339"/>
      <c r="K25" s="339"/>
      <c r="L25" s="340"/>
      <c r="M25" s="147" t="s">
        <v>161</v>
      </c>
      <c r="N25" s="148"/>
      <c r="O25" s="148"/>
      <c r="P25" s="148"/>
      <c r="Q25" s="148"/>
      <c r="R25" s="148"/>
      <c r="S25" s="148"/>
      <c r="T25" s="149"/>
      <c r="U25" s="341"/>
      <c r="V25" s="341"/>
      <c r="W25" s="342"/>
      <c r="X25" s="342"/>
      <c r="Y25" s="343"/>
      <c r="Z25" s="343"/>
      <c r="AA25" s="343"/>
      <c r="AB25" s="343"/>
      <c r="AC25" s="343"/>
      <c r="AD25" s="344"/>
      <c r="AE25" s="18"/>
      <c r="AF25" s="58"/>
      <c r="AG25" s="164" t="s">
        <v>320</v>
      </c>
      <c r="AH25" s="165"/>
      <c r="AI25" s="165"/>
      <c r="AJ25" s="165"/>
      <c r="AK25" s="165"/>
      <c r="AL25" s="165"/>
      <c r="AM25" s="165"/>
    </row>
    <row r="26" spans="1:39" s="11" customFormat="1" ht="30" customHeight="1" thickTop="1">
      <c r="A26" s="18"/>
      <c r="B26" s="129"/>
      <c r="C26" s="150" t="s">
        <v>102</v>
      </c>
      <c r="D26" s="150"/>
      <c r="E26" s="151"/>
      <c r="F26" s="322"/>
      <c r="G26" s="323"/>
      <c r="H26" s="323"/>
      <c r="I26" s="323"/>
      <c r="J26" s="323"/>
      <c r="K26" s="323"/>
      <c r="L26" s="324"/>
      <c r="M26" s="141" t="s">
        <v>297</v>
      </c>
      <c r="N26" s="142"/>
      <c r="O26" s="142"/>
      <c r="P26" s="142"/>
      <c r="Q26" s="142"/>
      <c r="R26" s="142"/>
      <c r="S26" s="142"/>
      <c r="T26" s="143"/>
      <c r="U26" s="345"/>
      <c r="V26" s="345"/>
      <c r="W26" s="346"/>
      <c r="X26" s="346"/>
      <c r="Y26" s="347"/>
      <c r="Z26" s="347"/>
      <c r="AA26" s="347"/>
      <c r="AB26" s="347"/>
      <c r="AC26" s="347"/>
      <c r="AD26" s="348"/>
      <c r="AE26" s="18"/>
      <c r="AG26" s="165"/>
      <c r="AH26" s="165"/>
      <c r="AI26" s="165"/>
      <c r="AJ26" s="165"/>
      <c r="AK26" s="165"/>
      <c r="AL26" s="165"/>
      <c r="AM26" s="165"/>
    </row>
    <row r="27" spans="1:36" s="11" customFormat="1" ht="30" customHeight="1">
      <c r="A27" s="18"/>
      <c r="B27" s="130"/>
      <c r="C27" s="152"/>
      <c r="D27" s="152"/>
      <c r="E27" s="153"/>
      <c r="F27" s="338"/>
      <c r="G27" s="339"/>
      <c r="H27" s="339"/>
      <c r="I27" s="339"/>
      <c r="J27" s="339"/>
      <c r="K27" s="339"/>
      <c r="L27" s="340"/>
      <c r="M27" s="147" t="s">
        <v>297</v>
      </c>
      <c r="N27" s="148"/>
      <c r="O27" s="148"/>
      <c r="P27" s="148"/>
      <c r="Q27" s="148"/>
      <c r="R27" s="148"/>
      <c r="S27" s="148"/>
      <c r="T27" s="149"/>
      <c r="U27" s="341"/>
      <c r="V27" s="341"/>
      <c r="W27" s="342"/>
      <c r="X27" s="342"/>
      <c r="Y27" s="343"/>
      <c r="Z27" s="343"/>
      <c r="AA27" s="343"/>
      <c r="AB27" s="343"/>
      <c r="AC27" s="343"/>
      <c r="AD27" s="344"/>
      <c r="AE27" s="18"/>
      <c r="AJ27" s="11">
        <v>1</v>
      </c>
    </row>
    <row r="28" spans="1:39" s="11" customFormat="1" ht="4.5" customHeight="1">
      <c r="A28" s="18"/>
      <c r="B28" s="47"/>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20"/>
      <c r="AD28" s="46"/>
      <c r="AE28" s="18"/>
      <c r="AK28" s="11">
        <v>5</v>
      </c>
      <c r="AL28" s="11">
        <v>7</v>
      </c>
      <c r="AM28" s="11" t="s">
        <v>162</v>
      </c>
    </row>
    <row r="29" spans="1:36" s="11" customFormat="1" ht="19.5" customHeight="1">
      <c r="A29" s="18"/>
      <c r="B29" s="47" t="s">
        <v>298</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48"/>
      <c r="AJ29" s="11" t="s">
        <v>155</v>
      </c>
    </row>
    <row r="30" spans="1:36" s="11" customFormat="1" ht="17.25" customHeight="1">
      <c r="A30" s="9"/>
      <c r="B30" s="154" t="s">
        <v>21</v>
      </c>
      <c r="C30" s="114"/>
      <c r="D30" s="303"/>
      <c r="E30" s="282"/>
      <c r="F30" s="282"/>
      <c r="G30" s="282"/>
      <c r="H30" s="282"/>
      <c r="I30" s="282"/>
      <c r="J30" s="126" t="s">
        <v>112</v>
      </c>
      <c r="K30" s="126"/>
      <c r="L30" s="126"/>
      <c r="M30" s="155"/>
      <c r="N30" s="156" t="s">
        <v>160</v>
      </c>
      <c r="O30" s="157"/>
      <c r="P30" s="32"/>
      <c r="Q30" s="113" t="s">
        <v>21</v>
      </c>
      <c r="R30" s="114"/>
      <c r="S30" s="303"/>
      <c r="T30" s="282"/>
      <c r="U30" s="282"/>
      <c r="V30" s="282"/>
      <c r="W30" s="282"/>
      <c r="X30" s="282"/>
      <c r="Y30" s="126" t="s">
        <v>112</v>
      </c>
      <c r="Z30" s="126"/>
      <c r="AA30" s="126"/>
      <c r="AB30" s="155"/>
      <c r="AC30" s="156" t="s">
        <v>160</v>
      </c>
      <c r="AD30" s="158"/>
      <c r="AJ30" s="11" t="s">
        <v>156</v>
      </c>
    </row>
    <row r="31" spans="1:36" s="11" customFormat="1" ht="30" customHeight="1">
      <c r="A31" s="9"/>
      <c r="B31" s="159" t="s">
        <v>2</v>
      </c>
      <c r="C31" s="160"/>
      <c r="D31" s="338" t="s">
        <v>329</v>
      </c>
      <c r="E31" s="339"/>
      <c r="F31" s="339"/>
      <c r="G31" s="339"/>
      <c r="H31" s="339"/>
      <c r="I31" s="339"/>
      <c r="J31" s="349">
        <v>123456789</v>
      </c>
      <c r="K31" s="349"/>
      <c r="L31" s="349"/>
      <c r="M31" s="350"/>
      <c r="N31" s="161"/>
      <c r="O31" s="162"/>
      <c r="P31" s="32"/>
      <c r="Q31" s="163" t="s">
        <v>2</v>
      </c>
      <c r="R31" s="160"/>
      <c r="S31" s="338"/>
      <c r="T31" s="339"/>
      <c r="U31" s="339"/>
      <c r="V31" s="339"/>
      <c r="W31" s="339"/>
      <c r="X31" s="339"/>
      <c r="Y31" s="349"/>
      <c r="Z31" s="349"/>
      <c r="AA31" s="349"/>
      <c r="AB31" s="350"/>
      <c r="AC31" s="161"/>
      <c r="AD31" s="168"/>
      <c r="AJ31" s="11" t="s">
        <v>157</v>
      </c>
    </row>
    <row r="32" spans="1:36" s="11" customFormat="1" ht="6" customHeight="1">
      <c r="A32" s="24"/>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1"/>
      <c r="AJ32" s="11" t="s">
        <v>158</v>
      </c>
    </row>
    <row r="33" spans="1:30" ht="15" customHeight="1">
      <c r="A33" s="9"/>
      <c r="B33" s="47" t="s">
        <v>299</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c r="AB33" s="32"/>
      <c r="AC33" s="32"/>
      <c r="AD33" s="52"/>
    </row>
    <row r="34" spans="1:30" ht="32.25" customHeight="1">
      <c r="A34" s="9"/>
      <c r="B34" s="169" t="s">
        <v>2</v>
      </c>
      <c r="C34" s="170"/>
      <c r="D34" s="351" t="s">
        <v>330</v>
      </c>
      <c r="E34" s="352"/>
      <c r="F34" s="352"/>
      <c r="G34" s="352"/>
      <c r="H34" s="352"/>
      <c r="I34" s="353"/>
      <c r="J34" s="351" t="s">
        <v>331</v>
      </c>
      <c r="K34" s="352"/>
      <c r="L34" s="352"/>
      <c r="M34" s="352"/>
      <c r="N34" s="352"/>
      <c r="O34" s="353"/>
      <c r="P34" s="351" t="s">
        <v>332</v>
      </c>
      <c r="Q34" s="352"/>
      <c r="R34" s="352"/>
      <c r="S34" s="352"/>
      <c r="T34" s="352"/>
      <c r="U34" s="353"/>
      <c r="V34" s="60"/>
      <c r="W34" s="38"/>
      <c r="X34" s="171" t="s">
        <v>311</v>
      </c>
      <c r="Y34" s="172"/>
      <c r="Z34" s="172"/>
      <c r="AA34" s="172"/>
      <c r="AB34" s="354"/>
      <c r="AC34" s="355"/>
      <c r="AD34" s="53" t="s">
        <v>312</v>
      </c>
    </row>
    <row r="35" spans="2:30" ht="8.25" customHeight="1">
      <c r="B35" s="54"/>
      <c r="C35" s="32"/>
      <c r="D35" s="32"/>
      <c r="E35" s="32"/>
      <c r="F35" s="32"/>
      <c r="G35" s="32"/>
      <c r="H35" s="32"/>
      <c r="I35" s="32"/>
      <c r="J35" s="32"/>
      <c r="K35" s="32"/>
      <c r="L35" s="32"/>
      <c r="M35" s="32"/>
      <c r="N35" s="32"/>
      <c r="O35" s="32"/>
      <c r="P35" s="32"/>
      <c r="Q35" s="32"/>
      <c r="R35" s="32"/>
      <c r="S35" s="32"/>
      <c r="T35" s="32"/>
      <c r="U35" s="38"/>
      <c r="V35" s="38"/>
      <c r="W35" s="38"/>
      <c r="X35" s="38"/>
      <c r="Y35" s="32"/>
      <c r="Z35" s="32"/>
      <c r="AA35" s="32"/>
      <c r="AB35" s="32"/>
      <c r="AC35" s="32"/>
      <c r="AD35" s="52"/>
    </row>
    <row r="36" spans="2:30" ht="18" customHeight="1">
      <c r="B36" s="55" t="s">
        <v>22</v>
      </c>
      <c r="C36" s="22"/>
      <c r="D36" s="22"/>
      <c r="E36" s="22"/>
      <c r="F36" s="22"/>
      <c r="G36" s="22"/>
      <c r="H36" s="22"/>
      <c r="I36" s="22"/>
      <c r="J36" s="22"/>
      <c r="K36" s="22"/>
      <c r="L36" s="22"/>
      <c r="M36" s="22"/>
      <c r="N36" s="22"/>
      <c r="O36" s="22"/>
      <c r="P36" s="22"/>
      <c r="Q36" s="22"/>
      <c r="R36" s="22"/>
      <c r="S36" s="22"/>
      <c r="T36" s="22"/>
      <c r="U36" s="22"/>
      <c r="V36" s="22"/>
      <c r="W36" s="38"/>
      <c r="X36" s="38"/>
      <c r="Y36" s="32"/>
      <c r="Z36" s="32"/>
      <c r="AA36" s="32"/>
      <c r="AB36" s="24"/>
      <c r="AC36" s="24"/>
      <c r="AD36" s="48"/>
    </row>
    <row r="37" spans="2:30" ht="14.25" customHeight="1">
      <c r="B37" s="166" t="s">
        <v>8</v>
      </c>
      <c r="C37" s="167"/>
      <c r="D37" s="356">
        <v>30</v>
      </c>
      <c r="E37" s="356"/>
      <c r="F37" s="16" t="s">
        <v>13</v>
      </c>
      <c r="G37" s="356">
        <v>4</v>
      </c>
      <c r="H37" s="356"/>
      <c r="I37" s="16" t="s">
        <v>4</v>
      </c>
      <c r="J37" s="356">
        <v>6</v>
      </c>
      <c r="K37" s="356"/>
      <c r="L37" s="16" t="s">
        <v>5</v>
      </c>
      <c r="M37" s="22"/>
      <c r="N37" s="32"/>
      <c r="O37" s="32"/>
      <c r="P37" s="32"/>
      <c r="Q37" s="32"/>
      <c r="R37" s="32"/>
      <c r="S37" s="32"/>
      <c r="T37" s="32"/>
      <c r="U37" s="38"/>
      <c r="V37" s="38"/>
      <c r="W37" s="22"/>
      <c r="X37" s="22"/>
      <c r="Y37" s="22"/>
      <c r="Z37" s="22"/>
      <c r="AA37" s="20"/>
      <c r="AB37" s="20"/>
      <c r="AC37" s="20"/>
      <c r="AD37" s="48"/>
    </row>
    <row r="38" spans="2:30" ht="28.5" customHeight="1" thickBot="1">
      <c r="B38" s="47"/>
      <c r="C38" s="74" t="str">
        <f>H4</f>
        <v>東京高等学校</v>
      </c>
      <c r="D38" s="74"/>
      <c r="E38" s="74"/>
      <c r="F38" s="74"/>
      <c r="G38" s="74"/>
      <c r="H38" s="74"/>
      <c r="I38" s="74"/>
      <c r="J38" s="74"/>
      <c r="K38" s="74"/>
      <c r="L38" s="74"/>
      <c r="M38" s="74"/>
      <c r="N38" s="74"/>
      <c r="O38" s="74"/>
      <c r="P38" s="74"/>
      <c r="Q38" s="74"/>
      <c r="R38" s="75" t="s">
        <v>6</v>
      </c>
      <c r="S38" s="75"/>
      <c r="T38" s="75"/>
      <c r="U38" s="357" t="s">
        <v>333</v>
      </c>
      <c r="V38" s="357"/>
      <c r="W38" s="357"/>
      <c r="X38" s="357"/>
      <c r="Y38" s="357"/>
      <c r="Z38" s="357"/>
      <c r="AA38" s="357"/>
      <c r="AB38" s="357"/>
      <c r="AC38" s="24"/>
      <c r="AD38" s="52"/>
    </row>
    <row r="39" spans="2:30" ht="7.5" customHeight="1" thickTop="1">
      <c r="B39" s="56"/>
      <c r="C39" s="56"/>
      <c r="D39" s="56"/>
      <c r="E39" s="56"/>
      <c r="F39" s="56"/>
      <c r="G39" s="56"/>
      <c r="H39" s="56"/>
      <c r="I39" s="56"/>
      <c r="J39" s="56"/>
      <c r="K39" s="56"/>
      <c r="L39" s="56"/>
      <c r="M39" s="56"/>
      <c r="N39" s="56"/>
      <c r="O39" s="56"/>
      <c r="P39" s="56"/>
      <c r="Q39" s="56"/>
      <c r="R39" s="56"/>
      <c r="S39" s="56"/>
      <c r="T39" s="56"/>
      <c r="U39" s="57"/>
      <c r="V39" s="57"/>
      <c r="W39" s="57"/>
      <c r="X39" s="57"/>
      <c r="Y39" s="56"/>
      <c r="Z39" s="56"/>
      <c r="AA39" s="56"/>
      <c r="AB39" s="56"/>
      <c r="AC39" s="56"/>
      <c r="AD39" s="56"/>
    </row>
    <row r="40" spans="2:36" ht="13.5">
      <c r="B40" s="33" t="s">
        <v>88</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row>
    <row r="41" spans="2:36" ht="13.5">
      <c r="B41" s="37" t="s">
        <v>89</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row>
    <row r="42" spans="30:36" ht="14.25" thickBot="1">
      <c r="AD42" s="9"/>
      <c r="AE42" s="9"/>
      <c r="AJ42" s="8">
        <v>10000</v>
      </c>
    </row>
    <row r="43" spans="2:36" ht="20.25" customHeight="1">
      <c r="B43" s="68" t="s">
        <v>300</v>
      </c>
      <c r="C43" s="69"/>
      <c r="D43" s="69"/>
      <c r="E43" s="69"/>
      <c r="F43" s="69"/>
      <c r="G43" s="70"/>
      <c r="I43" s="68" t="s">
        <v>301</v>
      </c>
      <c r="J43" s="69"/>
      <c r="K43" s="69"/>
      <c r="L43" s="69"/>
      <c r="M43" s="69"/>
      <c r="N43" s="70"/>
      <c r="P43" s="68" t="s">
        <v>302</v>
      </c>
      <c r="Q43" s="69"/>
      <c r="R43" s="69"/>
      <c r="S43" s="69"/>
      <c r="T43" s="69"/>
      <c r="U43" s="70"/>
      <c r="W43" s="71" t="s">
        <v>303</v>
      </c>
      <c r="X43" s="72"/>
      <c r="Y43" s="72"/>
      <c r="Z43" s="72"/>
      <c r="AA43" s="72"/>
      <c r="AB43" s="72"/>
      <c r="AC43" s="72"/>
      <c r="AD43" s="73"/>
      <c r="AJ43" s="8">
        <v>5000</v>
      </c>
    </row>
    <row r="44" spans="2:30" ht="36.75" customHeight="1" thickBot="1">
      <c r="B44" s="76">
        <v>35000</v>
      </c>
      <c r="C44" s="77"/>
      <c r="D44" s="77"/>
      <c r="E44" s="77"/>
      <c r="F44" s="77"/>
      <c r="G44" s="78"/>
      <c r="H44" s="41" t="s">
        <v>304</v>
      </c>
      <c r="I44" s="76">
        <v>7000</v>
      </c>
      <c r="J44" s="77"/>
      <c r="K44" s="77"/>
      <c r="L44" s="77"/>
      <c r="M44" s="77"/>
      <c r="N44" s="78"/>
      <c r="O44" s="41" t="s">
        <v>305</v>
      </c>
      <c r="P44" s="76">
        <f>IF(COUNTA(D31)=1,0,IF(COUNTA(D18:E25)&gt;=3,AJ42,AJ43))</f>
        <v>0</v>
      </c>
      <c r="Q44" s="77"/>
      <c r="R44" s="77"/>
      <c r="S44" s="77"/>
      <c r="T44" s="77"/>
      <c r="U44" s="78"/>
      <c r="V44" s="42" t="s">
        <v>306</v>
      </c>
      <c r="W44" s="79">
        <f>SUM(B44,I44,P44)</f>
        <v>42000</v>
      </c>
      <c r="X44" s="80"/>
      <c r="Y44" s="80"/>
      <c r="Z44" s="80"/>
      <c r="AA44" s="80"/>
      <c r="AB44" s="80"/>
      <c r="AC44" s="80"/>
      <c r="AD44" s="81"/>
    </row>
    <row r="56" ht="13.5" hidden="1"/>
    <row r="57" spans="2:10" ht="13.5" hidden="1">
      <c r="B57" s="13" t="s">
        <v>269</v>
      </c>
      <c r="C57" s="8" t="s">
        <v>37</v>
      </c>
      <c r="D57" s="8" t="s">
        <v>164</v>
      </c>
      <c r="G57" s="8" t="s">
        <v>165</v>
      </c>
      <c r="J57" s="8" t="s">
        <v>270</v>
      </c>
    </row>
    <row r="58" spans="2:10" ht="13.5" hidden="1">
      <c r="B58" s="13" t="s">
        <v>271</v>
      </c>
      <c r="C58" s="8" t="s">
        <v>38</v>
      </c>
      <c r="D58" s="8" t="s">
        <v>166</v>
      </c>
      <c r="F58" s="8" t="s">
        <v>23</v>
      </c>
      <c r="G58" s="8" t="s">
        <v>167</v>
      </c>
      <c r="J58" s="8" t="s">
        <v>135</v>
      </c>
    </row>
    <row r="59" spans="2:10" ht="13.5" hidden="1">
      <c r="B59" s="13" t="s">
        <v>272</v>
      </c>
      <c r="C59" s="8" t="s">
        <v>39</v>
      </c>
      <c r="D59" s="8" t="s">
        <v>168</v>
      </c>
      <c r="F59" s="8" t="s">
        <v>23</v>
      </c>
      <c r="G59" s="8" t="s">
        <v>169</v>
      </c>
      <c r="J59" s="8" t="s">
        <v>136</v>
      </c>
    </row>
    <row r="60" spans="2:10" ht="13.5" hidden="1">
      <c r="B60" s="13" t="s">
        <v>273</v>
      </c>
      <c r="C60" s="8" t="s">
        <v>40</v>
      </c>
      <c r="D60" s="8" t="s">
        <v>170</v>
      </c>
      <c r="F60" s="8" t="s">
        <v>23</v>
      </c>
      <c r="G60" s="8" t="s">
        <v>171</v>
      </c>
      <c r="J60" s="8" t="s">
        <v>137</v>
      </c>
    </row>
    <row r="61" spans="2:7" ht="13.5" hidden="1">
      <c r="B61" s="13" t="s">
        <v>274</v>
      </c>
      <c r="C61" s="8" t="s">
        <v>41</v>
      </c>
      <c r="D61" s="8" t="s">
        <v>172</v>
      </c>
      <c r="F61" s="8" t="s">
        <v>23</v>
      </c>
      <c r="G61" s="8" t="s">
        <v>173</v>
      </c>
    </row>
    <row r="62" spans="2:7" ht="13.5" hidden="1">
      <c r="B62" s="13" t="s">
        <v>275</v>
      </c>
      <c r="C62" s="8" t="s">
        <v>42</v>
      </c>
      <c r="D62" s="8" t="s">
        <v>174</v>
      </c>
      <c r="F62" s="8" t="s">
        <v>23</v>
      </c>
      <c r="G62" s="8" t="s">
        <v>175</v>
      </c>
    </row>
    <row r="63" spans="2:7" ht="13.5" hidden="1">
      <c r="B63" s="13" t="s">
        <v>276</v>
      </c>
      <c r="C63" s="8" t="s">
        <v>43</v>
      </c>
      <c r="D63" s="8" t="s">
        <v>176</v>
      </c>
      <c r="F63" s="8" t="s">
        <v>23</v>
      </c>
      <c r="G63" s="8" t="s">
        <v>177</v>
      </c>
    </row>
    <row r="64" spans="2:7" ht="13.5" hidden="1">
      <c r="B64" s="13" t="s">
        <v>277</v>
      </c>
      <c r="C64" s="8" t="s">
        <v>44</v>
      </c>
      <c r="D64" s="8" t="s">
        <v>178</v>
      </c>
      <c r="F64" s="8" t="s">
        <v>23</v>
      </c>
      <c r="G64" s="8" t="s">
        <v>179</v>
      </c>
    </row>
    <row r="65" spans="2:7" ht="13.5" hidden="1">
      <c r="B65" s="13" t="s">
        <v>278</v>
      </c>
      <c r="C65" s="8" t="s">
        <v>45</v>
      </c>
      <c r="D65" s="8" t="s">
        <v>180</v>
      </c>
      <c r="F65" s="8" t="s">
        <v>23</v>
      </c>
      <c r="G65" s="8" t="s">
        <v>181</v>
      </c>
    </row>
    <row r="66" spans="2:7" ht="13.5" hidden="1">
      <c r="B66" s="8">
        <v>10</v>
      </c>
      <c r="C66" s="8" t="s">
        <v>46</v>
      </c>
      <c r="D66" s="8" t="s">
        <v>182</v>
      </c>
      <c r="F66" s="8" t="s">
        <v>23</v>
      </c>
      <c r="G66" s="8" t="s">
        <v>183</v>
      </c>
    </row>
    <row r="67" spans="2:7" ht="13.5" hidden="1">
      <c r="B67" s="8">
        <v>11</v>
      </c>
      <c r="C67" s="8" t="s">
        <v>47</v>
      </c>
      <c r="D67" s="8" t="s">
        <v>184</v>
      </c>
      <c r="F67" s="8" t="s">
        <v>23</v>
      </c>
      <c r="G67" s="8" t="s">
        <v>185</v>
      </c>
    </row>
    <row r="68" spans="2:7" ht="13.5" hidden="1">
      <c r="B68" s="8">
        <v>12</v>
      </c>
      <c r="C68" s="8" t="s">
        <v>48</v>
      </c>
      <c r="D68" s="8" t="s">
        <v>186</v>
      </c>
      <c r="F68" s="8" t="s">
        <v>23</v>
      </c>
      <c r="G68" s="8" t="s">
        <v>187</v>
      </c>
    </row>
    <row r="69" spans="2:7" ht="13.5" hidden="1">
      <c r="B69" s="8">
        <v>13</v>
      </c>
      <c r="C69" s="8" t="s">
        <v>49</v>
      </c>
      <c r="D69" s="8" t="s">
        <v>188</v>
      </c>
      <c r="F69" s="8" t="s">
        <v>24</v>
      </c>
      <c r="G69" s="8" t="s">
        <v>189</v>
      </c>
    </row>
    <row r="70" spans="2:7" ht="13.5" hidden="1">
      <c r="B70" s="8">
        <v>14</v>
      </c>
      <c r="C70" s="8" t="s">
        <v>50</v>
      </c>
      <c r="D70" s="8" t="s">
        <v>190</v>
      </c>
      <c r="F70" s="8" t="s">
        <v>23</v>
      </c>
      <c r="G70" s="8" t="s">
        <v>191</v>
      </c>
    </row>
    <row r="71" spans="2:7" ht="13.5" hidden="1">
      <c r="B71" s="8">
        <v>15</v>
      </c>
      <c r="C71" s="8" t="s">
        <v>51</v>
      </c>
      <c r="D71" s="8" t="s">
        <v>192</v>
      </c>
      <c r="F71" s="8" t="s">
        <v>23</v>
      </c>
      <c r="G71" s="8" t="s">
        <v>193</v>
      </c>
    </row>
    <row r="72" spans="2:7" ht="13.5" hidden="1">
      <c r="B72" s="8">
        <v>16</v>
      </c>
      <c r="C72" s="8" t="s">
        <v>52</v>
      </c>
      <c r="D72" s="8" t="s">
        <v>194</v>
      </c>
      <c r="F72" s="8" t="s">
        <v>23</v>
      </c>
      <c r="G72" s="8" t="s">
        <v>195</v>
      </c>
    </row>
    <row r="73" spans="2:7" ht="13.5" hidden="1">
      <c r="B73" s="8">
        <v>17</v>
      </c>
      <c r="C73" s="8" t="s">
        <v>53</v>
      </c>
      <c r="D73" s="8" t="s">
        <v>196</v>
      </c>
      <c r="F73" s="8" t="s">
        <v>23</v>
      </c>
      <c r="G73" s="8" t="s">
        <v>197</v>
      </c>
    </row>
    <row r="74" spans="2:7" ht="13.5" hidden="1">
      <c r="B74" s="8">
        <v>18</v>
      </c>
      <c r="C74" s="8" t="s">
        <v>54</v>
      </c>
      <c r="D74" s="8" t="s">
        <v>198</v>
      </c>
      <c r="F74" s="8" t="s">
        <v>23</v>
      </c>
      <c r="G74" s="8" t="s">
        <v>199</v>
      </c>
    </row>
    <row r="75" spans="2:7" ht="13.5" hidden="1">
      <c r="B75" s="8">
        <v>19</v>
      </c>
      <c r="C75" s="8" t="s">
        <v>55</v>
      </c>
      <c r="D75" s="8" t="s">
        <v>200</v>
      </c>
      <c r="F75" s="8" t="s">
        <v>23</v>
      </c>
      <c r="G75" s="8" t="s">
        <v>201</v>
      </c>
    </row>
    <row r="76" spans="2:7" ht="13.5" hidden="1">
      <c r="B76" s="8">
        <v>20</v>
      </c>
      <c r="C76" s="8" t="s">
        <v>56</v>
      </c>
      <c r="D76" s="8" t="s">
        <v>202</v>
      </c>
      <c r="F76" s="8" t="s">
        <v>23</v>
      </c>
      <c r="G76" s="8" t="s">
        <v>203</v>
      </c>
    </row>
    <row r="77" spans="2:7" ht="13.5" hidden="1">
      <c r="B77" s="8">
        <v>21</v>
      </c>
      <c r="C77" s="8" t="s">
        <v>57</v>
      </c>
      <c r="D77" s="8" t="s">
        <v>204</v>
      </c>
      <c r="F77" s="8" t="s">
        <v>23</v>
      </c>
      <c r="G77" s="8" t="s">
        <v>205</v>
      </c>
    </row>
    <row r="78" spans="2:7" ht="13.5" hidden="1">
      <c r="B78" s="8">
        <v>22</v>
      </c>
      <c r="C78" s="8" t="s">
        <v>58</v>
      </c>
      <c r="D78" s="8" t="s">
        <v>206</v>
      </c>
      <c r="F78" s="8" t="s">
        <v>23</v>
      </c>
      <c r="G78" s="8" t="s">
        <v>207</v>
      </c>
    </row>
    <row r="79" spans="2:7" ht="13.5" hidden="1">
      <c r="B79" s="8">
        <v>23</v>
      </c>
      <c r="C79" s="8" t="s">
        <v>59</v>
      </c>
      <c r="D79" s="8" t="s">
        <v>208</v>
      </c>
      <c r="F79" s="8" t="s">
        <v>23</v>
      </c>
      <c r="G79" s="8" t="s">
        <v>209</v>
      </c>
    </row>
    <row r="80" spans="2:7" ht="13.5" hidden="1">
      <c r="B80" s="8">
        <v>24</v>
      </c>
      <c r="C80" s="8" t="s">
        <v>60</v>
      </c>
      <c r="D80" s="8" t="s">
        <v>210</v>
      </c>
      <c r="F80" s="8" t="s">
        <v>23</v>
      </c>
      <c r="G80" s="8" t="s">
        <v>211</v>
      </c>
    </row>
    <row r="81" spans="2:7" ht="13.5" hidden="1">
      <c r="B81" s="8">
        <v>25</v>
      </c>
      <c r="C81" s="8" t="s">
        <v>61</v>
      </c>
      <c r="D81" s="8" t="s">
        <v>212</v>
      </c>
      <c r="F81" s="8" t="s">
        <v>23</v>
      </c>
      <c r="G81" s="8" t="s">
        <v>213</v>
      </c>
    </row>
    <row r="82" spans="2:7" ht="13.5" hidden="1">
      <c r="B82" s="8">
        <v>26</v>
      </c>
      <c r="C82" s="8" t="s">
        <v>62</v>
      </c>
      <c r="D82" s="8" t="s">
        <v>214</v>
      </c>
      <c r="F82" s="8" t="s">
        <v>25</v>
      </c>
      <c r="G82" s="8" t="s">
        <v>215</v>
      </c>
    </row>
    <row r="83" spans="2:7" ht="13.5" hidden="1">
      <c r="B83" s="8">
        <v>27</v>
      </c>
      <c r="C83" s="8" t="s">
        <v>63</v>
      </c>
      <c r="D83" s="8" t="s">
        <v>216</v>
      </c>
      <c r="F83" s="8" t="s">
        <v>25</v>
      </c>
      <c r="G83" s="8" t="s">
        <v>217</v>
      </c>
    </row>
    <row r="84" spans="2:7" ht="13.5" hidden="1">
      <c r="B84" s="8">
        <v>28</v>
      </c>
      <c r="C84" s="8" t="s">
        <v>64</v>
      </c>
      <c r="D84" s="8" t="s">
        <v>218</v>
      </c>
      <c r="F84" s="8" t="s">
        <v>23</v>
      </c>
      <c r="G84" s="8" t="s">
        <v>219</v>
      </c>
    </row>
    <row r="85" spans="2:7" ht="13.5" hidden="1">
      <c r="B85" s="8">
        <v>29</v>
      </c>
      <c r="C85" s="8" t="s">
        <v>65</v>
      </c>
      <c r="D85" s="8" t="s">
        <v>220</v>
      </c>
      <c r="F85" s="8" t="s">
        <v>23</v>
      </c>
      <c r="G85" s="8" t="s">
        <v>221</v>
      </c>
    </row>
    <row r="86" spans="2:7" ht="13.5" hidden="1">
      <c r="B86" s="8">
        <v>30</v>
      </c>
      <c r="C86" s="8" t="s">
        <v>66</v>
      </c>
      <c r="D86" s="8" t="s">
        <v>222</v>
      </c>
      <c r="F86" s="8" t="s">
        <v>23</v>
      </c>
      <c r="G86" s="8" t="s">
        <v>223</v>
      </c>
    </row>
    <row r="87" spans="2:7" ht="13.5" hidden="1">
      <c r="B87" s="8">
        <v>31</v>
      </c>
      <c r="C87" s="8" t="s">
        <v>67</v>
      </c>
      <c r="D87" s="8" t="s">
        <v>224</v>
      </c>
      <c r="F87" s="8" t="s">
        <v>23</v>
      </c>
      <c r="G87" s="8" t="s">
        <v>225</v>
      </c>
    </row>
    <row r="88" spans="2:7" ht="13.5" hidden="1">
      <c r="B88" s="8">
        <v>32</v>
      </c>
      <c r="C88" s="8" t="s">
        <v>68</v>
      </c>
      <c r="D88" s="8" t="s">
        <v>226</v>
      </c>
      <c r="F88" s="8" t="s">
        <v>23</v>
      </c>
      <c r="G88" s="8" t="s">
        <v>227</v>
      </c>
    </row>
    <row r="89" spans="2:7" ht="13.5" hidden="1">
      <c r="B89" s="8">
        <v>33</v>
      </c>
      <c r="C89" s="8" t="s">
        <v>69</v>
      </c>
      <c r="D89" s="8" t="s">
        <v>228</v>
      </c>
      <c r="F89" s="8" t="s">
        <v>23</v>
      </c>
      <c r="G89" s="8" t="s">
        <v>229</v>
      </c>
    </row>
    <row r="90" spans="2:7" ht="13.5" hidden="1">
      <c r="B90" s="8">
        <v>34</v>
      </c>
      <c r="C90" s="8" t="s">
        <v>70</v>
      </c>
      <c r="D90" s="8" t="s">
        <v>230</v>
      </c>
      <c r="F90" s="8" t="s">
        <v>23</v>
      </c>
      <c r="G90" s="8" t="s">
        <v>231</v>
      </c>
    </row>
    <row r="91" spans="2:7" ht="13.5" hidden="1">
      <c r="B91" s="8">
        <v>35</v>
      </c>
      <c r="C91" s="8" t="s">
        <v>71</v>
      </c>
      <c r="D91" s="8" t="s">
        <v>232</v>
      </c>
      <c r="F91" s="8" t="s">
        <v>23</v>
      </c>
      <c r="G91" s="8" t="s">
        <v>233</v>
      </c>
    </row>
    <row r="92" spans="2:7" ht="13.5" hidden="1">
      <c r="B92" s="8">
        <v>36</v>
      </c>
      <c r="C92" s="8" t="s">
        <v>72</v>
      </c>
      <c r="D92" s="8" t="s">
        <v>234</v>
      </c>
      <c r="F92" s="8" t="s">
        <v>23</v>
      </c>
      <c r="G92" s="8" t="s">
        <v>235</v>
      </c>
    </row>
    <row r="93" spans="2:7" ht="13.5" hidden="1">
      <c r="B93" s="8">
        <v>37</v>
      </c>
      <c r="C93" s="8" t="s">
        <v>73</v>
      </c>
      <c r="D93" s="8" t="s">
        <v>236</v>
      </c>
      <c r="F93" s="8" t="s">
        <v>23</v>
      </c>
      <c r="G93" s="8" t="s">
        <v>237</v>
      </c>
    </row>
    <row r="94" spans="2:7" ht="13.5" hidden="1">
      <c r="B94" s="8">
        <v>38</v>
      </c>
      <c r="C94" s="8" t="s">
        <v>74</v>
      </c>
      <c r="D94" s="8" t="s">
        <v>238</v>
      </c>
      <c r="F94" s="8" t="s">
        <v>23</v>
      </c>
      <c r="G94" s="8" t="s">
        <v>239</v>
      </c>
    </row>
    <row r="95" spans="2:7" ht="13.5" hidden="1">
      <c r="B95" s="8">
        <v>39</v>
      </c>
      <c r="C95" s="8" t="s">
        <v>75</v>
      </c>
      <c r="D95" s="8" t="s">
        <v>240</v>
      </c>
      <c r="F95" s="8" t="s">
        <v>23</v>
      </c>
      <c r="G95" s="8" t="s">
        <v>241</v>
      </c>
    </row>
    <row r="96" spans="2:7" ht="13.5" hidden="1">
      <c r="B96" s="8">
        <v>40</v>
      </c>
      <c r="C96" s="8" t="s">
        <v>76</v>
      </c>
      <c r="D96" s="8" t="s">
        <v>242</v>
      </c>
      <c r="F96" s="8" t="s">
        <v>23</v>
      </c>
      <c r="G96" s="8" t="s">
        <v>243</v>
      </c>
    </row>
    <row r="97" spans="2:7" ht="13.5" hidden="1">
      <c r="B97" s="8">
        <v>41</v>
      </c>
      <c r="C97" s="8" t="s">
        <v>77</v>
      </c>
      <c r="D97" s="8" t="s">
        <v>244</v>
      </c>
      <c r="F97" s="8" t="s">
        <v>23</v>
      </c>
      <c r="G97" s="8" t="s">
        <v>245</v>
      </c>
    </row>
    <row r="98" spans="2:7" ht="13.5" hidden="1">
      <c r="B98" s="8">
        <v>42</v>
      </c>
      <c r="C98" s="8" t="s">
        <v>78</v>
      </c>
      <c r="D98" s="8" t="s">
        <v>246</v>
      </c>
      <c r="F98" s="8" t="s">
        <v>23</v>
      </c>
      <c r="G98" s="8" t="s">
        <v>247</v>
      </c>
    </row>
    <row r="99" spans="2:7" ht="13.5" hidden="1">
      <c r="B99" s="8">
        <v>43</v>
      </c>
      <c r="C99" s="8" t="s">
        <v>79</v>
      </c>
      <c r="D99" s="8" t="s">
        <v>248</v>
      </c>
      <c r="F99" s="8" t="s">
        <v>23</v>
      </c>
      <c r="G99" s="8" t="s">
        <v>249</v>
      </c>
    </row>
    <row r="100" spans="2:7" ht="13.5" hidden="1">
      <c r="B100" s="8">
        <v>44</v>
      </c>
      <c r="C100" s="8" t="s">
        <v>80</v>
      </c>
      <c r="D100" s="8" t="s">
        <v>250</v>
      </c>
      <c r="F100" s="8" t="s">
        <v>23</v>
      </c>
      <c r="G100" s="8" t="s">
        <v>251</v>
      </c>
    </row>
    <row r="101" spans="2:7" ht="13.5" hidden="1">
      <c r="B101" s="8">
        <v>45</v>
      </c>
      <c r="C101" s="8" t="s">
        <v>81</v>
      </c>
      <c r="D101" s="8" t="s">
        <v>252</v>
      </c>
      <c r="F101" s="8" t="s">
        <v>23</v>
      </c>
      <c r="G101" s="8" t="s">
        <v>253</v>
      </c>
    </row>
    <row r="102" spans="2:7" ht="13.5" hidden="1">
      <c r="B102" s="8">
        <v>46</v>
      </c>
      <c r="C102" s="8" t="s">
        <v>82</v>
      </c>
      <c r="D102" s="8" t="s">
        <v>254</v>
      </c>
      <c r="F102" s="8" t="s">
        <v>23</v>
      </c>
      <c r="G102" s="8" t="s">
        <v>255</v>
      </c>
    </row>
    <row r="103" spans="2:7" ht="13.5" hidden="1">
      <c r="B103" s="8">
        <v>47</v>
      </c>
      <c r="C103" s="8" t="s">
        <v>83</v>
      </c>
      <c r="D103" s="8" t="s">
        <v>256</v>
      </c>
      <c r="F103" s="8" t="s">
        <v>23</v>
      </c>
      <c r="G103" s="8" t="s">
        <v>257</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35" sheet="1" objects="1" selectLockedCells="1" selectUnlockedCells="1"/>
  <mergeCells count="158">
    <mergeCell ref="AG25:AM26"/>
    <mergeCell ref="B37:C37"/>
    <mergeCell ref="D37:E37"/>
    <mergeCell ref="S31:X31"/>
    <mergeCell ref="Y31:AB31"/>
    <mergeCell ref="AC31:AD31"/>
    <mergeCell ref="D34:I34"/>
    <mergeCell ref="J34:O34"/>
    <mergeCell ref="P34:U34"/>
    <mergeCell ref="B34:C34"/>
    <mergeCell ref="S30:X30"/>
    <mergeCell ref="Y30:AB30"/>
    <mergeCell ref="AC30:AD30"/>
    <mergeCell ref="B31:C31"/>
    <mergeCell ref="D31:I31"/>
    <mergeCell ref="J31:M31"/>
    <mergeCell ref="N31:O31"/>
    <mergeCell ref="Q31:R31"/>
    <mergeCell ref="J37:K37"/>
    <mergeCell ref="Y27:AD27"/>
    <mergeCell ref="B30:C30"/>
    <mergeCell ref="D30:I30"/>
    <mergeCell ref="J30:M30"/>
    <mergeCell ref="M27:T27"/>
    <mergeCell ref="U27:V27"/>
    <mergeCell ref="W27:X27"/>
    <mergeCell ref="N30:O30"/>
    <mergeCell ref="Q30:R30"/>
    <mergeCell ref="C26:E27"/>
    <mergeCell ref="F26:L26"/>
    <mergeCell ref="M26:T26"/>
    <mergeCell ref="U26:V26"/>
    <mergeCell ref="W26:X26"/>
    <mergeCell ref="Y26:AD26"/>
    <mergeCell ref="F27:L27"/>
    <mergeCell ref="D25:E25"/>
    <mergeCell ref="F25:L25"/>
    <mergeCell ref="M25:T25"/>
    <mergeCell ref="U25:V25"/>
    <mergeCell ref="W25:X25"/>
    <mergeCell ref="Y25:AD25"/>
    <mergeCell ref="D24:E24"/>
    <mergeCell ref="F24:L24"/>
    <mergeCell ref="M24:T24"/>
    <mergeCell ref="U24:V24"/>
    <mergeCell ref="W24:X24"/>
    <mergeCell ref="Y24:AD24"/>
    <mergeCell ref="D23:E23"/>
    <mergeCell ref="F23:L23"/>
    <mergeCell ref="M23:T23"/>
    <mergeCell ref="U23:V23"/>
    <mergeCell ref="W23:X23"/>
    <mergeCell ref="Y23:AD23"/>
    <mergeCell ref="D22:E22"/>
    <mergeCell ref="F22:L22"/>
    <mergeCell ref="M22:T22"/>
    <mergeCell ref="U22:V22"/>
    <mergeCell ref="W22:X22"/>
    <mergeCell ref="Y22:AD22"/>
    <mergeCell ref="D21:E21"/>
    <mergeCell ref="F21:L21"/>
    <mergeCell ref="M21:T21"/>
    <mergeCell ref="U21:V21"/>
    <mergeCell ref="W21:X21"/>
    <mergeCell ref="Y21:AD21"/>
    <mergeCell ref="D20:E20"/>
    <mergeCell ref="F20:L20"/>
    <mergeCell ref="M20:T20"/>
    <mergeCell ref="U20:V20"/>
    <mergeCell ref="W20:X20"/>
    <mergeCell ref="Y20:AD20"/>
    <mergeCell ref="M18:T18"/>
    <mergeCell ref="U18:V18"/>
    <mergeCell ref="W18:X18"/>
    <mergeCell ref="Y18:AD18"/>
    <mergeCell ref="D19:E19"/>
    <mergeCell ref="F19:L19"/>
    <mergeCell ref="M19:T19"/>
    <mergeCell ref="U19:V19"/>
    <mergeCell ref="W19:X19"/>
    <mergeCell ref="Y19:AD19"/>
    <mergeCell ref="Y15:AD16"/>
    <mergeCell ref="B17:B27"/>
    <mergeCell ref="D17:E17"/>
    <mergeCell ref="F17:L17"/>
    <mergeCell ref="M17:T17"/>
    <mergeCell ref="U17:V17"/>
    <mergeCell ref="W17:X17"/>
    <mergeCell ref="Y17:AD17"/>
    <mergeCell ref="D18:E18"/>
    <mergeCell ref="F18:L18"/>
    <mergeCell ref="B14:B16"/>
    <mergeCell ref="C14:J14"/>
    <mergeCell ref="K14:N14"/>
    <mergeCell ref="O14:P14"/>
    <mergeCell ref="Q14:X14"/>
    <mergeCell ref="Y14:AD14"/>
    <mergeCell ref="C15:J16"/>
    <mergeCell ref="K15:N16"/>
    <mergeCell ref="O15:P16"/>
    <mergeCell ref="Q15:X16"/>
    <mergeCell ref="B11:B13"/>
    <mergeCell ref="C11:J11"/>
    <mergeCell ref="K11:N11"/>
    <mergeCell ref="O11:P11"/>
    <mergeCell ref="Q11:AD11"/>
    <mergeCell ref="C12:J13"/>
    <mergeCell ref="K12:N13"/>
    <mergeCell ref="O12:P13"/>
    <mergeCell ref="Q12:AD13"/>
    <mergeCell ref="R8:AD8"/>
    <mergeCell ref="B9:G9"/>
    <mergeCell ref="H9:I9"/>
    <mergeCell ref="K9:L9"/>
    <mergeCell ref="N9:O9"/>
    <mergeCell ref="Q9:R9"/>
    <mergeCell ref="T9:U9"/>
    <mergeCell ref="W9:X9"/>
    <mergeCell ref="Z9:AA9"/>
    <mergeCell ref="AC9:AD9"/>
    <mergeCell ref="B6:E7"/>
    <mergeCell ref="F6:N6"/>
    <mergeCell ref="O6:AD6"/>
    <mergeCell ref="F7:N7"/>
    <mergeCell ref="O7:AD7"/>
    <mergeCell ref="B8:C8"/>
    <mergeCell ref="D8:H8"/>
    <mergeCell ref="I8:J8"/>
    <mergeCell ref="K8:O8"/>
    <mergeCell ref="P8:Q8"/>
    <mergeCell ref="H3:X3"/>
    <mergeCell ref="Y3:AD3"/>
    <mergeCell ref="B4:G4"/>
    <mergeCell ref="H4:X4"/>
    <mergeCell ref="Y4:AD4"/>
    <mergeCell ref="B5:D5"/>
    <mergeCell ref="F5:I5"/>
    <mergeCell ref="J5:AD5"/>
    <mergeCell ref="B44:G44"/>
    <mergeCell ref="I44:N44"/>
    <mergeCell ref="P44:U44"/>
    <mergeCell ref="W44:AD44"/>
    <mergeCell ref="B1:AD1"/>
    <mergeCell ref="E2:I2"/>
    <mergeCell ref="J2:Q2"/>
    <mergeCell ref="R2:V2"/>
    <mergeCell ref="W2:AD2"/>
    <mergeCell ref="B3:G3"/>
    <mergeCell ref="X34:AA34"/>
    <mergeCell ref="AB34:AC34"/>
    <mergeCell ref="B43:G43"/>
    <mergeCell ref="I43:N43"/>
    <mergeCell ref="P43:U43"/>
    <mergeCell ref="W43:AD43"/>
    <mergeCell ref="C38:Q38"/>
    <mergeCell ref="R38:T38"/>
    <mergeCell ref="U38:AB38"/>
    <mergeCell ref="G37:H37"/>
  </mergeCells>
  <dataValidations count="3">
    <dataValidation allowBlank="1" showInputMessage="1" showErrorMessage="1" imeMode="hiragana" sqref="S31 D31 D33:K33 D34 J34 P34 V34"/>
    <dataValidation allowBlank="1" showInputMessage="1" showErrorMessage="1" imeMode="halfKatakana" sqref="D30 S30"/>
    <dataValidation allowBlank="1" showInputMessage="1" showErrorMessage="1" imeMode="halfAlpha" sqref="Y31 J31 L33:Q33 D37:E37 G37:H37 J37:K37"/>
  </dataValidations>
  <hyperlinks>
    <hyperlink ref="R8" r:id="rId1" display="tokyo@tokyo.ne.jp"/>
  </hyperlinks>
  <printOptions horizontalCentered="1"/>
  <pageMargins left="0.5905511811023623" right="0.5905511811023623" top="0.5905511811023623" bottom="0.5905511811023623" header="0.31496062992125984" footer="0.31496062992125984"/>
  <pageSetup horizontalDpi="300" verticalDpi="3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Sheet16">
    <tabColor indexed="15"/>
  </sheetPr>
  <dimension ref="A1:BR103"/>
  <sheetViews>
    <sheetView zoomScale="70" zoomScaleNormal="70" zoomScaleSheetLayoutView="48" zoomScalePageLayoutView="0" workbookViewId="0" topLeftCell="B1">
      <selection activeCell="F5" sqref="F5:I5"/>
    </sheetView>
  </sheetViews>
  <sheetFormatPr defaultColWidth="9.00390625" defaultRowHeight="13.5"/>
  <cols>
    <col min="1" max="1" width="5.625" style="8" customWidth="1"/>
    <col min="2" max="20" width="3.50390625" style="8" customWidth="1"/>
    <col min="21" max="24" width="3.50390625" style="12" customWidth="1"/>
    <col min="25" max="30" width="3.50390625" style="8" customWidth="1"/>
    <col min="31" max="31" width="3.75390625" style="8" customWidth="1"/>
    <col min="32" max="32" width="5.375" style="8" customWidth="1"/>
    <col min="33" max="34" width="6.50390625" style="8" customWidth="1"/>
    <col min="35" max="39" width="6.50390625" style="8" hidden="1" customWidth="1"/>
    <col min="40" max="62" width="6.50390625" style="8" customWidth="1"/>
    <col min="63" max="16384" width="9.00390625" style="8" customWidth="1"/>
  </cols>
  <sheetData>
    <row r="1" spans="2:70" ht="38.25" customHeight="1">
      <c r="B1" s="229" t="s">
        <v>335</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W1" s="9"/>
      <c r="BG1" s="10"/>
      <c r="BH1" s="10"/>
      <c r="BI1" s="9"/>
      <c r="BJ1" s="9"/>
      <c r="BK1" s="9"/>
      <c r="BL1" s="9"/>
      <c r="BM1" s="9"/>
      <c r="BN1" s="9"/>
      <c r="BO1" s="9"/>
      <c r="BP1" s="9"/>
      <c r="BQ1" s="9"/>
      <c r="BR1" s="9"/>
    </row>
    <row r="2" spans="1:47" ht="38.25" customHeight="1">
      <c r="A2" s="9"/>
      <c r="B2" s="62" t="s">
        <v>129</v>
      </c>
      <c r="C2" s="9"/>
      <c r="D2" s="9"/>
      <c r="E2" s="272" t="s">
        <v>145</v>
      </c>
      <c r="F2" s="272"/>
      <c r="G2" s="272"/>
      <c r="H2" s="272"/>
      <c r="I2" s="272"/>
      <c r="J2" s="273" t="s">
        <v>147</v>
      </c>
      <c r="K2" s="273"/>
      <c r="L2" s="273"/>
      <c r="M2" s="273"/>
      <c r="N2" s="273"/>
      <c r="O2" s="273"/>
      <c r="P2" s="273"/>
      <c r="Q2" s="273"/>
      <c r="R2" s="272" t="s">
        <v>146</v>
      </c>
      <c r="S2" s="272"/>
      <c r="T2" s="272"/>
      <c r="U2" s="272"/>
      <c r="V2" s="272"/>
      <c r="W2" s="263" t="s">
        <v>163</v>
      </c>
      <c r="X2" s="263"/>
      <c r="Y2" s="263"/>
      <c r="Z2" s="263"/>
      <c r="AA2" s="263"/>
      <c r="AB2" s="263"/>
      <c r="AC2" s="263"/>
      <c r="AD2" s="263"/>
      <c r="AE2" s="9"/>
      <c r="AU2" s="17"/>
    </row>
    <row r="3" spans="1:36" s="11" customFormat="1" ht="21.75" customHeight="1">
      <c r="A3" s="18"/>
      <c r="B3" s="234" t="s">
        <v>93</v>
      </c>
      <c r="C3" s="84"/>
      <c r="D3" s="84"/>
      <c r="E3" s="84"/>
      <c r="F3" s="84"/>
      <c r="G3" s="85"/>
      <c r="H3" s="266"/>
      <c r="I3" s="247"/>
      <c r="J3" s="247"/>
      <c r="K3" s="247"/>
      <c r="L3" s="247"/>
      <c r="M3" s="247"/>
      <c r="N3" s="247"/>
      <c r="O3" s="247"/>
      <c r="P3" s="247"/>
      <c r="Q3" s="247"/>
      <c r="R3" s="247"/>
      <c r="S3" s="247"/>
      <c r="T3" s="247"/>
      <c r="U3" s="247"/>
      <c r="V3" s="247"/>
      <c r="W3" s="247"/>
      <c r="X3" s="267"/>
      <c r="Y3" s="86" t="s">
        <v>103</v>
      </c>
      <c r="Z3" s="87"/>
      <c r="AA3" s="87"/>
      <c r="AB3" s="87"/>
      <c r="AC3" s="87"/>
      <c r="AD3" s="233"/>
      <c r="AE3" s="18"/>
      <c r="AJ3" s="11" t="s">
        <v>91</v>
      </c>
    </row>
    <row r="4" spans="1:31" s="11" customFormat="1" ht="37.5" customHeight="1">
      <c r="A4" s="18"/>
      <c r="B4" s="265" t="s">
        <v>94</v>
      </c>
      <c r="C4" s="90"/>
      <c r="D4" s="90"/>
      <c r="E4" s="90"/>
      <c r="F4" s="90"/>
      <c r="G4" s="91"/>
      <c r="H4" s="269"/>
      <c r="I4" s="270"/>
      <c r="J4" s="270"/>
      <c r="K4" s="270"/>
      <c r="L4" s="270"/>
      <c r="M4" s="270"/>
      <c r="N4" s="270"/>
      <c r="O4" s="270"/>
      <c r="P4" s="270"/>
      <c r="Q4" s="270"/>
      <c r="R4" s="270"/>
      <c r="S4" s="270"/>
      <c r="T4" s="270"/>
      <c r="U4" s="270"/>
      <c r="V4" s="270"/>
      <c r="W4" s="270"/>
      <c r="X4" s="271"/>
      <c r="Y4" s="231"/>
      <c r="Z4" s="212"/>
      <c r="AA4" s="212"/>
      <c r="AB4" s="212"/>
      <c r="AC4" s="212"/>
      <c r="AD4" s="232"/>
      <c r="AE4" s="18"/>
    </row>
    <row r="5" spans="1:36" s="11" customFormat="1" ht="40.5" customHeight="1">
      <c r="A5" s="18"/>
      <c r="B5" s="268" t="s">
        <v>0</v>
      </c>
      <c r="C5" s="93"/>
      <c r="D5" s="94"/>
      <c r="E5" s="19" t="s">
        <v>17</v>
      </c>
      <c r="F5" s="95"/>
      <c r="G5" s="95"/>
      <c r="H5" s="95"/>
      <c r="I5" s="95"/>
      <c r="J5" s="241"/>
      <c r="K5" s="241"/>
      <c r="L5" s="241"/>
      <c r="M5" s="241"/>
      <c r="N5" s="241"/>
      <c r="O5" s="241"/>
      <c r="P5" s="241"/>
      <c r="Q5" s="241"/>
      <c r="R5" s="241"/>
      <c r="S5" s="241"/>
      <c r="T5" s="241"/>
      <c r="U5" s="241"/>
      <c r="V5" s="241"/>
      <c r="W5" s="241"/>
      <c r="X5" s="241"/>
      <c r="Y5" s="241"/>
      <c r="Z5" s="241"/>
      <c r="AA5" s="241"/>
      <c r="AB5" s="241"/>
      <c r="AC5" s="241"/>
      <c r="AD5" s="242"/>
      <c r="AE5" s="18"/>
      <c r="AI5" s="11">
        <v>2019</v>
      </c>
      <c r="AJ5" s="15" t="str">
        <f>AI5&amp;"年度関東高等学校体操競技選手権大会東京都予選会　参加申込書"</f>
        <v>2019年度関東高等学校体操競技選手権大会東京都予選会　参加申込書</v>
      </c>
    </row>
    <row r="6" spans="1:36" s="11" customFormat="1" ht="21.75" customHeight="1">
      <c r="A6" s="18"/>
      <c r="B6" s="97" t="s">
        <v>307</v>
      </c>
      <c r="C6" s="97"/>
      <c r="D6" s="97"/>
      <c r="E6" s="97"/>
      <c r="F6" s="98" t="s">
        <v>127</v>
      </c>
      <c r="G6" s="98"/>
      <c r="H6" s="98"/>
      <c r="I6" s="98"/>
      <c r="J6" s="98"/>
      <c r="K6" s="98"/>
      <c r="L6" s="98"/>
      <c r="M6" s="98"/>
      <c r="N6" s="98"/>
      <c r="O6" s="98" t="s">
        <v>126</v>
      </c>
      <c r="P6" s="98"/>
      <c r="Q6" s="98"/>
      <c r="R6" s="98"/>
      <c r="S6" s="98"/>
      <c r="T6" s="98"/>
      <c r="U6" s="98"/>
      <c r="V6" s="98"/>
      <c r="W6" s="98"/>
      <c r="X6" s="98"/>
      <c r="Y6" s="98"/>
      <c r="Z6" s="98"/>
      <c r="AA6" s="98"/>
      <c r="AB6" s="98"/>
      <c r="AC6" s="98"/>
      <c r="AD6" s="98"/>
      <c r="AE6" s="18"/>
      <c r="AJ6" s="15" t="str">
        <f>AI5&amp;"年度全国高等学校体操競技選手権大会東京都予選会　参加申込書"</f>
        <v>2019年度全国高等学校体操競技選手権大会東京都予選会　参加申込書</v>
      </c>
    </row>
    <row r="7" spans="1:36" s="11" customFormat="1" ht="36.75" customHeight="1">
      <c r="A7" s="18"/>
      <c r="B7" s="97"/>
      <c r="C7" s="97"/>
      <c r="D7" s="97"/>
      <c r="E7" s="97"/>
      <c r="F7" s="199"/>
      <c r="G7" s="199"/>
      <c r="H7" s="199"/>
      <c r="I7" s="199"/>
      <c r="J7" s="199"/>
      <c r="K7" s="199"/>
      <c r="L7" s="199"/>
      <c r="M7" s="199"/>
      <c r="N7" s="199"/>
      <c r="O7" s="264"/>
      <c r="P7" s="264"/>
      <c r="Q7" s="264"/>
      <c r="R7" s="264"/>
      <c r="S7" s="264"/>
      <c r="T7" s="264"/>
      <c r="U7" s="264"/>
      <c r="V7" s="264"/>
      <c r="W7" s="264"/>
      <c r="X7" s="264"/>
      <c r="Y7" s="264"/>
      <c r="Z7" s="264"/>
      <c r="AA7" s="264"/>
      <c r="AB7" s="264"/>
      <c r="AC7" s="264"/>
      <c r="AD7" s="264"/>
      <c r="AE7" s="18"/>
      <c r="AJ7" s="15" t="str">
        <f>AI5&amp;"年度学年別3年生大会　参加申込書"</f>
        <v>2019年度学年別3年生大会　参加申込書</v>
      </c>
    </row>
    <row r="8" spans="1:36" s="11" customFormat="1" ht="29.25" customHeight="1">
      <c r="A8" s="18"/>
      <c r="B8" s="102" t="s">
        <v>18</v>
      </c>
      <c r="C8" s="101"/>
      <c r="D8" s="196"/>
      <c r="E8" s="197"/>
      <c r="F8" s="197"/>
      <c r="G8" s="197"/>
      <c r="H8" s="198"/>
      <c r="I8" s="102" t="s">
        <v>19</v>
      </c>
      <c r="J8" s="101"/>
      <c r="K8" s="196"/>
      <c r="L8" s="197"/>
      <c r="M8" s="197"/>
      <c r="N8" s="197"/>
      <c r="O8" s="198"/>
      <c r="P8" s="103" t="s">
        <v>20</v>
      </c>
      <c r="Q8" s="101"/>
      <c r="R8" s="243"/>
      <c r="S8" s="244"/>
      <c r="T8" s="244"/>
      <c r="U8" s="244"/>
      <c r="V8" s="244"/>
      <c r="W8" s="244"/>
      <c r="X8" s="244"/>
      <c r="Y8" s="244"/>
      <c r="Z8" s="244"/>
      <c r="AA8" s="244"/>
      <c r="AB8" s="244"/>
      <c r="AC8" s="244"/>
      <c r="AD8" s="245"/>
      <c r="AE8" s="20"/>
      <c r="AJ8" s="15" t="str">
        <f>AI5&amp;"年度学年別2年生大会　参加申込書"</f>
        <v>2019年度学年別2年生大会　参加申込書</v>
      </c>
    </row>
    <row r="9" spans="1:36" s="11" customFormat="1" ht="38.25" customHeight="1">
      <c r="A9" s="18"/>
      <c r="B9" s="105" t="s">
        <v>90</v>
      </c>
      <c r="C9" s="105"/>
      <c r="D9" s="105"/>
      <c r="E9" s="105"/>
      <c r="F9" s="105"/>
      <c r="G9" s="105"/>
      <c r="H9" s="199"/>
      <c r="I9" s="199"/>
      <c r="J9" s="64"/>
      <c r="K9" s="199"/>
      <c r="L9" s="199"/>
      <c r="M9" s="64"/>
      <c r="N9" s="199"/>
      <c r="O9" s="199"/>
      <c r="P9" s="64"/>
      <c r="Q9" s="199"/>
      <c r="R9" s="199"/>
      <c r="S9" s="64"/>
      <c r="T9" s="199"/>
      <c r="U9" s="199"/>
      <c r="V9" s="64"/>
      <c r="W9" s="199"/>
      <c r="X9" s="199"/>
      <c r="Y9" s="64"/>
      <c r="Z9" s="199"/>
      <c r="AA9" s="199"/>
      <c r="AB9" s="64"/>
      <c r="AC9" s="199"/>
      <c r="AD9" s="199"/>
      <c r="AE9" s="18"/>
      <c r="AJ9" s="15" t="str">
        <f>AI5&amp;"年度学年別1年生大会　参加申込書"</f>
        <v>2019年度学年別1年生大会　参加申込書</v>
      </c>
    </row>
    <row r="10" spans="1:36" s="11" customFormat="1" ht="22.5" customHeight="1">
      <c r="A10" s="18"/>
      <c r="B10" s="63" t="s">
        <v>95</v>
      </c>
      <c r="C10" s="21"/>
      <c r="D10" s="21"/>
      <c r="E10" s="21"/>
      <c r="F10" s="21"/>
      <c r="G10" s="21"/>
      <c r="H10" s="21"/>
      <c r="I10" s="21"/>
      <c r="J10" s="21"/>
      <c r="K10" s="18"/>
      <c r="L10" s="20"/>
      <c r="M10" s="20"/>
      <c r="N10" s="20"/>
      <c r="O10" s="20"/>
      <c r="P10" s="20"/>
      <c r="Q10" s="20"/>
      <c r="R10" s="20"/>
      <c r="S10" s="18"/>
      <c r="T10" s="18"/>
      <c r="U10" s="18"/>
      <c r="V10" s="18"/>
      <c r="W10" s="18"/>
      <c r="X10" s="18"/>
      <c r="Y10" s="18"/>
      <c r="Z10" s="18"/>
      <c r="AA10" s="18"/>
      <c r="AB10" s="18"/>
      <c r="AC10" s="18"/>
      <c r="AD10" s="18"/>
      <c r="AE10" s="18"/>
      <c r="AJ10" s="15" t="str">
        <f>AI5&amp;"年度種目別大会　参加申込書"</f>
        <v>2019年度種目別大会　参加申込書</v>
      </c>
    </row>
    <row r="11" spans="1:36" s="11" customFormat="1" ht="21.75" customHeight="1">
      <c r="A11" s="18"/>
      <c r="B11" s="216" t="s">
        <v>1</v>
      </c>
      <c r="C11" s="109" t="s">
        <v>128</v>
      </c>
      <c r="D11" s="110"/>
      <c r="E11" s="110"/>
      <c r="F11" s="110"/>
      <c r="G11" s="110"/>
      <c r="H11" s="110"/>
      <c r="I11" s="110"/>
      <c r="J11" s="111"/>
      <c r="K11" s="112" t="s">
        <v>3</v>
      </c>
      <c r="L11" s="110"/>
      <c r="M11" s="110"/>
      <c r="N11" s="111"/>
      <c r="O11" s="113" t="s">
        <v>21</v>
      </c>
      <c r="P11" s="114"/>
      <c r="Q11" s="246"/>
      <c r="R11" s="247"/>
      <c r="S11" s="247"/>
      <c r="T11" s="247"/>
      <c r="U11" s="247"/>
      <c r="V11" s="247"/>
      <c r="W11" s="247"/>
      <c r="X11" s="247"/>
      <c r="Y11" s="247"/>
      <c r="Z11" s="247"/>
      <c r="AA11" s="247"/>
      <c r="AB11" s="247"/>
      <c r="AC11" s="247"/>
      <c r="AD11" s="248"/>
      <c r="AE11" s="18"/>
      <c r="AJ11" s="15" t="str">
        <f>AI5&amp;"年度秋季大会　参加申込書"</f>
        <v>2019年度秋季大会　参加申込書</v>
      </c>
    </row>
    <row r="12" spans="1:31" s="11" customFormat="1" ht="18.75" customHeight="1">
      <c r="A12" s="18"/>
      <c r="B12" s="217"/>
      <c r="C12" s="235">
        <f>IF(H4="","",H4)</f>
      </c>
      <c r="D12" s="236"/>
      <c r="E12" s="236"/>
      <c r="F12" s="236"/>
      <c r="G12" s="236"/>
      <c r="H12" s="236"/>
      <c r="I12" s="236"/>
      <c r="J12" s="237"/>
      <c r="K12" s="219"/>
      <c r="L12" s="220"/>
      <c r="M12" s="220"/>
      <c r="N12" s="221"/>
      <c r="O12" s="121" t="s">
        <v>2</v>
      </c>
      <c r="P12" s="122"/>
      <c r="Q12" s="209"/>
      <c r="R12" s="210"/>
      <c r="S12" s="210"/>
      <c r="T12" s="210"/>
      <c r="U12" s="210"/>
      <c r="V12" s="210"/>
      <c r="W12" s="210"/>
      <c r="X12" s="210"/>
      <c r="Y12" s="210"/>
      <c r="Z12" s="210"/>
      <c r="AA12" s="210"/>
      <c r="AB12" s="210"/>
      <c r="AC12" s="210"/>
      <c r="AD12" s="249"/>
      <c r="AE12" s="18"/>
    </row>
    <row r="13" spans="1:36" s="11" customFormat="1" ht="18.75" customHeight="1">
      <c r="A13" s="18"/>
      <c r="B13" s="230"/>
      <c r="C13" s="238"/>
      <c r="D13" s="239"/>
      <c r="E13" s="239"/>
      <c r="F13" s="239"/>
      <c r="G13" s="239"/>
      <c r="H13" s="239"/>
      <c r="I13" s="239"/>
      <c r="J13" s="240"/>
      <c r="K13" s="257"/>
      <c r="L13" s="258"/>
      <c r="M13" s="258"/>
      <c r="N13" s="259"/>
      <c r="O13" s="123"/>
      <c r="P13" s="124"/>
      <c r="Q13" s="211"/>
      <c r="R13" s="212"/>
      <c r="S13" s="212"/>
      <c r="T13" s="212"/>
      <c r="U13" s="212"/>
      <c r="V13" s="212"/>
      <c r="W13" s="212"/>
      <c r="X13" s="212"/>
      <c r="Y13" s="212"/>
      <c r="Z13" s="212"/>
      <c r="AA13" s="212"/>
      <c r="AB13" s="212"/>
      <c r="AC13" s="212"/>
      <c r="AD13" s="232"/>
      <c r="AE13" s="18"/>
      <c r="AJ13" s="11" t="s">
        <v>96</v>
      </c>
    </row>
    <row r="14" spans="1:36" s="11" customFormat="1" ht="21.75" customHeight="1">
      <c r="A14" s="18"/>
      <c r="B14" s="216" t="s">
        <v>12</v>
      </c>
      <c r="C14" s="109" t="s">
        <v>128</v>
      </c>
      <c r="D14" s="110"/>
      <c r="E14" s="110"/>
      <c r="F14" s="110"/>
      <c r="G14" s="110"/>
      <c r="H14" s="110"/>
      <c r="I14" s="110"/>
      <c r="J14" s="111"/>
      <c r="K14" s="109" t="s">
        <v>3</v>
      </c>
      <c r="L14" s="110"/>
      <c r="M14" s="110"/>
      <c r="N14" s="111"/>
      <c r="O14" s="113" t="s">
        <v>21</v>
      </c>
      <c r="P14" s="114"/>
      <c r="Q14" s="246"/>
      <c r="R14" s="247"/>
      <c r="S14" s="247"/>
      <c r="T14" s="247"/>
      <c r="U14" s="247"/>
      <c r="V14" s="247"/>
      <c r="W14" s="247"/>
      <c r="X14" s="247"/>
      <c r="Y14" s="126" t="s">
        <v>112</v>
      </c>
      <c r="Z14" s="126"/>
      <c r="AA14" s="126"/>
      <c r="AB14" s="126"/>
      <c r="AC14" s="126"/>
      <c r="AD14" s="155"/>
      <c r="AE14" s="18"/>
      <c r="AJ14" s="11" t="s">
        <v>97</v>
      </c>
    </row>
    <row r="15" spans="1:31" s="11" customFormat="1" ht="18.75" customHeight="1">
      <c r="A15" s="18"/>
      <c r="B15" s="217"/>
      <c r="C15" s="255"/>
      <c r="D15" s="220"/>
      <c r="E15" s="220"/>
      <c r="F15" s="220"/>
      <c r="G15" s="220"/>
      <c r="H15" s="220"/>
      <c r="I15" s="220"/>
      <c r="J15" s="221"/>
      <c r="K15" s="219"/>
      <c r="L15" s="220"/>
      <c r="M15" s="220"/>
      <c r="N15" s="221"/>
      <c r="O15" s="121" t="s">
        <v>2</v>
      </c>
      <c r="P15" s="122"/>
      <c r="Q15" s="209"/>
      <c r="R15" s="210"/>
      <c r="S15" s="210"/>
      <c r="T15" s="210"/>
      <c r="U15" s="210"/>
      <c r="V15" s="210"/>
      <c r="W15" s="210"/>
      <c r="X15" s="210"/>
      <c r="Y15" s="205"/>
      <c r="Z15" s="205"/>
      <c r="AA15" s="205"/>
      <c r="AB15" s="205"/>
      <c r="AC15" s="205"/>
      <c r="AD15" s="206"/>
      <c r="AE15" s="18"/>
    </row>
    <row r="16" spans="1:36" s="11" customFormat="1" ht="18.75" customHeight="1">
      <c r="A16" s="18"/>
      <c r="B16" s="218"/>
      <c r="C16" s="256"/>
      <c r="D16" s="223"/>
      <c r="E16" s="223"/>
      <c r="F16" s="223"/>
      <c r="G16" s="223"/>
      <c r="H16" s="223"/>
      <c r="I16" s="223"/>
      <c r="J16" s="224"/>
      <c r="K16" s="222"/>
      <c r="L16" s="223"/>
      <c r="M16" s="223"/>
      <c r="N16" s="224"/>
      <c r="O16" s="123"/>
      <c r="P16" s="124"/>
      <c r="Q16" s="211"/>
      <c r="R16" s="212"/>
      <c r="S16" s="212"/>
      <c r="T16" s="212"/>
      <c r="U16" s="212"/>
      <c r="V16" s="212"/>
      <c r="W16" s="212"/>
      <c r="X16" s="212"/>
      <c r="Y16" s="207"/>
      <c r="Z16" s="207"/>
      <c r="AA16" s="207"/>
      <c r="AB16" s="207"/>
      <c r="AC16" s="207"/>
      <c r="AD16" s="208"/>
      <c r="AE16" s="18"/>
      <c r="AJ16" s="11" t="s">
        <v>99</v>
      </c>
    </row>
    <row r="17" spans="1:36" s="11" customFormat="1" ht="30" customHeight="1">
      <c r="A17" s="18"/>
      <c r="B17" s="190" t="s">
        <v>16</v>
      </c>
      <c r="C17" s="27"/>
      <c r="D17" s="131" t="s">
        <v>130</v>
      </c>
      <c r="E17" s="132"/>
      <c r="F17" s="133" t="s">
        <v>126</v>
      </c>
      <c r="G17" s="134"/>
      <c r="H17" s="134"/>
      <c r="I17" s="134"/>
      <c r="J17" s="134"/>
      <c r="K17" s="134"/>
      <c r="L17" s="135"/>
      <c r="M17" s="133" t="s">
        <v>131</v>
      </c>
      <c r="N17" s="134"/>
      <c r="O17" s="134"/>
      <c r="P17" s="134"/>
      <c r="Q17" s="134"/>
      <c r="R17" s="134"/>
      <c r="S17" s="134"/>
      <c r="T17" s="135"/>
      <c r="U17" s="136" t="s">
        <v>7</v>
      </c>
      <c r="V17" s="136"/>
      <c r="W17" s="137" t="s">
        <v>92</v>
      </c>
      <c r="X17" s="136"/>
      <c r="Y17" s="138" t="s">
        <v>98</v>
      </c>
      <c r="Z17" s="139"/>
      <c r="AA17" s="139"/>
      <c r="AB17" s="139"/>
      <c r="AC17" s="139"/>
      <c r="AD17" s="139"/>
      <c r="AE17" s="18"/>
      <c r="AJ17" s="11" t="s">
        <v>100</v>
      </c>
    </row>
    <row r="18" spans="1:38" s="11" customFormat="1" ht="30" customHeight="1">
      <c r="A18" s="18"/>
      <c r="B18" s="191"/>
      <c r="C18" s="28">
        <v>1</v>
      </c>
      <c r="D18" s="250"/>
      <c r="E18" s="250"/>
      <c r="F18" s="251"/>
      <c r="G18" s="252"/>
      <c r="H18" s="252"/>
      <c r="I18" s="252"/>
      <c r="J18" s="252"/>
      <c r="K18" s="252"/>
      <c r="L18" s="253"/>
      <c r="M18" s="141">
        <f aca="true" t="shared" si="0" ref="M18:M25">IF(F18="","",IF(D18="",$H$9&amp;$K$9&amp;$N$9&amp;$Q$9&amp;$T$9&amp;$W$9&amp;$Z$9&amp;$AC$9&amp;" "&amp;"個",$H$9&amp;$K$9&amp;$N$9&amp;$Q$9&amp;$T$9&amp;$W$9&amp;$Z$9&amp;$AC$9))</f>
      </c>
      <c r="N18" s="142"/>
      <c r="O18" s="142"/>
      <c r="P18" s="142"/>
      <c r="Q18" s="142"/>
      <c r="R18" s="142"/>
      <c r="S18" s="142"/>
      <c r="T18" s="143"/>
      <c r="U18" s="200"/>
      <c r="V18" s="200"/>
      <c r="W18" s="189"/>
      <c r="X18" s="189"/>
      <c r="Y18" s="214"/>
      <c r="Z18" s="214"/>
      <c r="AA18" s="214"/>
      <c r="AB18" s="214"/>
      <c r="AC18" s="214"/>
      <c r="AD18" s="214"/>
      <c r="AE18" s="18"/>
      <c r="AJ18" s="11" t="s">
        <v>101</v>
      </c>
      <c r="AK18" s="11">
        <f>IF(D18="○",1,0)</f>
        <v>0</v>
      </c>
      <c r="AL18" s="11">
        <f>IF(F18&lt;&gt;"",1,0)</f>
        <v>0</v>
      </c>
    </row>
    <row r="19" spans="1:38" s="11" customFormat="1" ht="30" customHeight="1">
      <c r="A19" s="18"/>
      <c r="B19" s="191"/>
      <c r="C19" s="29">
        <v>2</v>
      </c>
      <c r="D19" s="201"/>
      <c r="E19" s="201"/>
      <c r="F19" s="193"/>
      <c r="G19" s="194"/>
      <c r="H19" s="194"/>
      <c r="I19" s="194"/>
      <c r="J19" s="194"/>
      <c r="K19" s="194"/>
      <c r="L19" s="195"/>
      <c r="M19" s="144">
        <f t="shared" si="0"/>
      </c>
      <c r="N19" s="145"/>
      <c r="O19" s="145"/>
      <c r="P19" s="145"/>
      <c r="Q19" s="145"/>
      <c r="R19" s="145"/>
      <c r="S19" s="145"/>
      <c r="T19" s="146"/>
      <c r="U19" s="213"/>
      <c r="V19" s="213"/>
      <c r="W19" s="185"/>
      <c r="X19" s="185"/>
      <c r="Y19" s="215"/>
      <c r="Z19" s="215"/>
      <c r="AA19" s="215"/>
      <c r="AB19" s="215"/>
      <c r="AC19" s="215"/>
      <c r="AD19" s="215"/>
      <c r="AE19" s="18"/>
      <c r="AJ19" s="11" t="s">
        <v>147</v>
      </c>
      <c r="AK19" s="11">
        <f aca="true" t="shared" si="1" ref="AK19:AK25">IF(D19="○",1,0)</f>
        <v>0</v>
      </c>
      <c r="AL19" s="11">
        <f aca="true" t="shared" si="2" ref="AL19:AL25">IF(F19&lt;&gt;"",1,0)</f>
        <v>0</v>
      </c>
    </row>
    <row r="20" spans="1:38" s="11" customFormat="1" ht="30" customHeight="1">
      <c r="A20" s="18"/>
      <c r="B20" s="191"/>
      <c r="C20" s="29">
        <v>3</v>
      </c>
      <c r="D20" s="201"/>
      <c r="E20" s="201"/>
      <c r="F20" s="193"/>
      <c r="G20" s="194"/>
      <c r="H20" s="194"/>
      <c r="I20" s="194"/>
      <c r="J20" s="194"/>
      <c r="K20" s="194"/>
      <c r="L20" s="195"/>
      <c r="M20" s="144">
        <f t="shared" si="0"/>
      </c>
      <c r="N20" s="145"/>
      <c r="O20" s="145"/>
      <c r="P20" s="145"/>
      <c r="Q20" s="145"/>
      <c r="R20" s="145"/>
      <c r="S20" s="145"/>
      <c r="T20" s="146"/>
      <c r="U20" s="213"/>
      <c r="V20" s="213"/>
      <c r="W20" s="185"/>
      <c r="X20" s="185"/>
      <c r="Y20" s="215"/>
      <c r="Z20" s="215"/>
      <c r="AA20" s="215"/>
      <c r="AB20" s="215"/>
      <c r="AC20" s="215"/>
      <c r="AD20" s="215"/>
      <c r="AE20" s="18"/>
      <c r="AJ20" s="11" t="s">
        <v>148</v>
      </c>
      <c r="AK20" s="11">
        <f t="shared" si="1"/>
        <v>0</v>
      </c>
      <c r="AL20" s="11">
        <f t="shared" si="2"/>
        <v>0</v>
      </c>
    </row>
    <row r="21" spans="1:38" s="11" customFormat="1" ht="30" customHeight="1">
      <c r="A21" s="18"/>
      <c r="B21" s="191"/>
      <c r="C21" s="29">
        <v>4</v>
      </c>
      <c r="D21" s="201"/>
      <c r="E21" s="201"/>
      <c r="F21" s="193"/>
      <c r="G21" s="194"/>
      <c r="H21" s="194"/>
      <c r="I21" s="194"/>
      <c r="J21" s="194"/>
      <c r="K21" s="194"/>
      <c r="L21" s="195"/>
      <c r="M21" s="144">
        <f t="shared" si="0"/>
      </c>
      <c r="N21" s="145"/>
      <c r="O21" s="145"/>
      <c r="P21" s="145"/>
      <c r="Q21" s="145"/>
      <c r="R21" s="145"/>
      <c r="S21" s="145"/>
      <c r="T21" s="146"/>
      <c r="U21" s="213"/>
      <c r="V21" s="213"/>
      <c r="W21" s="185"/>
      <c r="X21" s="185"/>
      <c r="Y21" s="215"/>
      <c r="Z21" s="215"/>
      <c r="AA21" s="215"/>
      <c r="AB21" s="215"/>
      <c r="AC21" s="215"/>
      <c r="AD21" s="215"/>
      <c r="AE21" s="18"/>
      <c r="AJ21" s="11" t="s">
        <v>149</v>
      </c>
      <c r="AK21" s="11">
        <f t="shared" si="1"/>
        <v>0</v>
      </c>
      <c r="AL21" s="11">
        <f t="shared" si="2"/>
        <v>0</v>
      </c>
    </row>
    <row r="22" spans="1:38" s="11" customFormat="1" ht="30" customHeight="1">
      <c r="A22" s="18"/>
      <c r="B22" s="191"/>
      <c r="C22" s="29">
        <v>5</v>
      </c>
      <c r="D22" s="201"/>
      <c r="E22" s="201"/>
      <c r="F22" s="193"/>
      <c r="G22" s="194"/>
      <c r="H22" s="194"/>
      <c r="I22" s="194"/>
      <c r="J22" s="194"/>
      <c r="K22" s="194"/>
      <c r="L22" s="195"/>
      <c r="M22" s="144">
        <f t="shared" si="0"/>
      </c>
      <c r="N22" s="145"/>
      <c r="O22" s="145"/>
      <c r="P22" s="145"/>
      <c r="Q22" s="145"/>
      <c r="R22" s="145"/>
      <c r="S22" s="145"/>
      <c r="T22" s="146"/>
      <c r="U22" s="213"/>
      <c r="V22" s="213"/>
      <c r="W22" s="185"/>
      <c r="X22" s="185"/>
      <c r="Y22" s="215"/>
      <c r="Z22" s="215"/>
      <c r="AA22" s="215"/>
      <c r="AB22" s="215"/>
      <c r="AC22" s="215"/>
      <c r="AD22" s="215"/>
      <c r="AE22" s="18"/>
      <c r="AJ22" s="11" t="s">
        <v>150</v>
      </c>
      <c r="AK22" s="11">
        <f t="shared" si="1"/>
        <v>0</v>
      </c>
      <c r="AL22" s="11">
        <f t="shared" si="2"/>
        <v>0</v>
      </c>
    </row>
    <row r="23" spans="1:38" s="11" customFormat="1" ht="30" customHeight="1">
      <c r="A23" s="18"/>
      <c r="B23" s="191"/>
      <c r="C23" s="29">
        <v>6</v>
      </c>
      <c r="D23" s="201"/>
      <c r="E23" s="201"/>
      <c r="F23" s="193"/>
      <c r="G23" s="194"/>
      <c r="H23" s="194"/>
      <c r="I23" s="194"/>
      <c r="J23" s="194"/>
      <c r="K23" s="194"/>
      <c r="L23" s="195"/>
      <c r="M23" s="144">
        <f t="shared" si="0"/>
      </c>
      <c r="N23" s="145"/>
      <c r="O23" s="145"/>
      <c r="P23" s="145"/>
      <c r="Q23" s="145"/>
      <c r="R23" s="145"/>
      <c r="S23" s="145"/>
      <c r="T23" s="146"/>
      <c r="U23" s="213"/>
      <c r="V23" s="213"/>
      <c r="W23" s="185"/>
      <c r="X23" s="185"/>
      <c r="Y23" s="215"/>
      <c r="Z23" s="215"/>
      <c r="AA23" s="215"/>
      <c r="AB23" s="215"/>
      <c r="AC23" s="215"/>
      <c r="AD23" s="215"/>
      <c r="AE23" s="18"/>
      <c r="AJ23" s="11" t="s">
        <v>151</v>
      </c>
      <c r="AK23" s="11">
        <f t="shared" si="1"/>
        <v>0</v>
      </c>
      <c r="AL23" s="11">
        <f t="shared" si="2"/>
        <v>0</v>
      </c>
    </row>
    <row r="24" spans="1:38" s="11" customFormat="1" ht="30" customHeight="1">
      <c r="A24" s="18"/>
      <c r="B24" s="191"/>
      <c r="C24" s="29">
        <v>7</v>
      </c>
      <c r="D24" s="201"/>
      <c r="E24" s="201"/>
      <c r="F24" s="193"/>
      <c r="G24" s="194"/>
      <c r="H24" s="194"/>
      <c r="I24" s="194"/>
      <c r="J24" s="194"/>
      <c r="K24" s="194"/>
      <c r="L24" s="195"/>
      <c r="M24" s="144">
        <f t="shared" si="0"/>
      </c>
      <c r="N24" s="145"/>
      <c r="O24" s="145"/>
      <c r="P24" s="145"/>
      <c r="Q24" s="145"/>
      <c r="R24" s="145"/>
      <c r="S24" s="145"/>
      <c r="T24" s="146"/>
      <c r="U24" s="213"/>
      <c r="V24" s="213"/>
      <c r="W24" s="185"/>
      <c r="X24" s="185"/>
      <c r="Y24" s="215"/>
      <c r="Z24" s="215"/>
      <c r="AA24" s="215"/>
      <c r="AB24" s="215"/>
      <c r="AC24" s="215"/>
      <c r="AD24" s="215"/>
      <c r="AE24" s="18"/>
      <c r="AJ24" s="11" t="s">
        <v>152</v>
      </c>
      <c r="AK24" s="11">
        <f t="shared" si="1"/>
        <v>0</v>
      </c>
      <c r="AL24" s="11">
        <f t="shared" si="2"/>
        <v>0</v>
      </c>
    </row>
    <row r="25" spans="1:40" s="11" customFormat="1" ht="30" customHeight="1">
      <c r="A25" s="18"/>
      <c r="B25" s="191"/>
      <c r="C25" s="30">
        <v>8</v>
      </c>
      <c r="D25" s="228"/>
      <c r="E25" s="228"/>
      <c r="F25" s="202"/>
      <c r="G25" s="203"/>
      <c r="H25" s="203"/>
      <c r="I25" s="203"/>
      <c r="J25" s="203"/>
      <c r="K25" s="203"/>
      <c r="L25" s="204"/>
      <c r="M25" s="147">
        <f t="shared" si="0"/>
      </c>
      <c r="N25" s="148"/>
      <c r="O25" s="148"/>
      <c r="P25" s="148"/>
      <c r="Q25" s="148"/>
      <c r="R25" s="148"/>
      <c r="S25" s="148"/>
      <c r="T25" s="149"/>
      <c r="U25" s="187"/>
      <c r="V25" s="187"/>
      <c r="W25" s="186"/>
      <c r="X25" s="186"/>
      <c r="Y25" s="226"/>
      <c r="Z25" s="226"/>
      <c r="AA25" s="226"/>
      <c r="AB25" s="226"/>
      <c r="AC25" s="226"/>
      <c r="AD25" s="226"/>
      <c r="AE25" s="18"/>
      <c r="AJ25" s="11" t="s">
        <v>153</v>
      </c>
      <c r="AK25" s="11">
        <f t="shared" si="1"/>
        <v>0</v>
      </c>
      <c r="AL25" s="11">
        <f t="shared" si="2"/>
        <v>0</v>
      </c>
      <c r="AN25" s="26"/>
    </row>
    <row r="26" spans="1:36" s="11" customFormat="1" ht="30" customHeight="1">
      <c r="A26" s="18"/>
      <c r="B26" s="191"/>
      <c r="C26" s="150" t="s">
        <v>102</v>
      </c>
      <c r="D26" s="150"/>
      <c r="E26" s="151"/>
      <c r="F26" s="251"/>
      <c r="G26" s="252"/>
      <c r="H26" s="252"/>
      <c r="I26" s="252"/>
      <c r="J26" s="252"/>
      <c r="K26" s="252"/>
      <c r="L26" s="253"/>
      <c r="M26" s="141">
        <f>IF(F26="","",$H$9&amp;$K$9&amp;$N$9&amp;$Q$9&amp;$T$9&amp;$W$9&amp;$Z$9&amp;$AC$9&amp;" "&amp;"補")</f>
      </c>
      <c r="N26" s="142"/>
      <c r="O26" s="142"/>
      <c r="P26" s="142"/>
      <c r="Q26" s="142"/>
      <c r="R26" s="142"/>
      <c r="S26" s="142"/>
      <c r="T26" s="143"/>
      <c r="U26" s="254"/>
      <c r="V26" s="254"/>
      <c r="W26" s="225"/>
      <c r="X26" s="225"/>
      <c r="Y26" s="227"/>
      <c r="Z26" s="227"/>
      <c r="AA26" s="227"/>
      <c r="AB26" s="227"/>
      <c r="AC26" s="227"/>
      <c r="AD26" s="227"/>
      <c r="AE26" s="18"/>
      <c r="AJ26" s="11" t="s">
        <v>154</v>
      </c>
    </row>
    <row r="27" spans="1:36" s="11" customFormat="1" ht="30" customHeight="1">
      <c r="A27" s="18"/>
      <c r="B27" s="192"/>
      <c r="C27" s="152"/>
      <c r="D27" s="152"/>
      <c r="E27" s="153"/>
      <c r="F27" s="202"/>
      <c r="G27" s="203"/>
      <c r="H27" s="203"/>
      <c r="I27" s="203"/>
      <c r="J27" s="203"/>
      <c r="K27" s="203"/>
      <c r="L27" s="204"/>
      <c r="M27" s="147">
        <f>IF(F27="","",$H$9&amp;$K$9&amp;$N$9&amp;$Q$9&amp;$T$9&amp;$W$9&amp;$Z$9&amp;$AC$9&amp;" "&amp;"補")</f>
      </c>
      <c r="N27" s="148"/>
      <c r="O27" s="148"/>
      <c r="P27" s="148"/>
      <c r="Q27" s="148"/>
      <c r="R27" s="148"/>
      <c r="S27" s="148"/>
      <c r="T27" s="149"/>
      <c r="U27" s="187"/>
      <c r="V27" s="187"/>
      <c r="W27" s="186"/>
      <c r="X27" s="186"/>
      <c r="Y27" s="226"/>
      <c r="Z27" s="226"/>
      <c r="AA27" s="226"/>
      <c r="AB27" s="226"/>
      <c r="AC27" s="226"/>
      <c r="AD27" s="226"/>
      <c r="AE27" s="18"/>
      <c r="AJ27" s="11">
        <f>IF(OR(D18="○",D19="○",D20="○",D21="○",D22="○",D23="○",D24="○",D25="○",D26="○",D27="○"),1,0)</f>
        <v>0</v>
      </c>
    </row>
    <row r="28" spans="1:39" s="11" customFormat="1" ht="4.5" customHeight="1">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0"/>
      <c r="AB28" s="20"/>
      <c r="AC28" s="18"/>
      <c r="AD28" s="18"/>
      <c r="AE28" s="18"/>
      <c r="AK28" s="11">
        <f>SUM(AK18:AK25)</f>
        <v>0</v>
      </c>
      <c r="AL28" s="11">
        <f>SUM(AL18:AL25)</f>
        <v>0</v>
      </c>
      <c r="AM28" s="11" t="str">
        <f>IF(AK28=0,"(個)",IF(AK28=AL28,"(団)","(団＆個)"))</f>
        <v>(個)</v>
      </c>
    </row>
    <row r="29" spans="1:36" s="11" customFormat="1" ht="15" customHeight="1">
      <c r="A29" s="18"/>
      <c r="B29" s="22" t="s">
        <v>298</v>
      </c>
      <c r="C29" s="22"/>
      <c r="D29" s="22"/>
      <c r="E29" s="22"/>
      <c r="F29" s="22"/>
      <c r="G29" s="22"/>
      <c r="H29" s="22"/>
      <c r="I29" s="22"/>
      <c r="J29" s="22"/>
      <c r="K29" s="22"/>
      <c r="L29" s="22"/>
      <c r="M29" s="22"/>
      <c r="N29" s="22"/>
      <c r="O29" s="22"/>
      <c r="P29" s="22"/>
      <c r="Q29" s="22"/>
      <c r="R29" s="22"/>
      <c r="S29" s="22"/>
      <c r="T29" s="22"/>
      <c r="U29" s="22"/>
      <c r="V29" s="22"/>
      <c r="W29" s="22"/>
      <c r="X29" s="22"/>
      <c r="Y29" s="22"/>
      <c r="Z29" s="22"/>
      <c r="AA29" s="24"/>
      <c r="AB29" s="24"/>
      <c r="AC29" s="24"/>
      <c r="AD29" s="24"/>
      <c r="AJ29" s="11" t="s">
        <v>155</v>
      </c>
    </row>
    <row r="30" spans="1:36" s="11" customFormat="1" ht="17.25" customHeight="1">
      <c r="A30" s="9"/>
      <c r="B30" s="113" t="s">
        <v>21</v>
      </c>
      <c r="C30" s="114"/>
      <c r="D30" s="246"/>
      <c r="E30" s="247"/>
      <c r="F30" s="247"/>
      <c r="G30" s="247"/>
      <c r="H30" s="247"/>
      <c r="I30" s="247"/>
      <c r="J30" s="126" t="s">
        <v>112</v>
      </c>
      <c r="K30" s="126"/>
      <c r="L30" s="126"/>
      <c r="M30" s="155"/>
      <c r="N30" s="156" t="s">
        <v>160</v>
      </c>
      <c r="O30" s="157"/>
      <c r="P30" s="8"/>
      <c r="Q30" s="113" t="s">
        <v>21</v>
      </c>
      <c r="R30" s="114"/>
      <c r="S30" s="246"/>
      <c r="T30" s="247"/>
      <c r="U30" s="247"/>
      <c r="V30" s="247"/>
      <c r="W30" s="247"/>
      <c r="X30" s="247"/>
      <c r="Y30" s="126" t="s">
        <v>112</v>
      </c>
      <c r="Z30" s="126"/>
      <c r="AA30" s="126"/>
      <c r="AB30" s="155"/>
      <c r="AC30" s="156" t="s">
        <v>160</v>
      </c>
      <c r="AD30" s="157"/>
      <c r="AJ30" s="11" t="s">
        <v>156</v>
      </c>
    </row>
    <row r="31" spans="1:36" s="11" customFormat="1" ht="30" customHeight="1">
      <c r="A31" s="9"/>
      <c r="B31" s="163" t="s">
        <v>2</v>
      </c>
      <c r="C31" s="160"/>
      <c r="D31" s="202"/>
      <c r="E31" s="203"/>
      <c r="F31" s="203"/>
      <c r="G31" s="203"/>
      <c r="H31" s="203"/>
      <c r="I31" s="203"/>
      <c r="J31" s="260"/>
      <c r="K31" s="260"/>
      <c r="L31" s="260"/>
      <c r="M31" s="261"/>
      <c r="N31" s="274"/>
      <c r="O31" s="275"/>
      <c r="P31" s="8"/>
      <c r="Q31" s="163" t="s">
        <v>2</v>
      </c>
      <c r="R31" s="160"/>
      <c r="S31" s="202"/>
      <c r="T31" s="203"/>
      <c r="U31" s="203"/>
      <c r="V31" s="203"/>
      <c r="W31" s="203"/>
      <c r="X31" s="203"/>
      <c r="Y31" s="260"/>
      <c r="Z31" s="260"/>
      <c r="AA31" s="260"/>
      <c r="AB31" s="261"/>
      <c r="AC31" s="274"/>
      <c r="AD31" s="275"/>
      <c r="AJ31" s="11" t="s">
        <v>157</v>
      </c>
    </row>
    <row r="32" spans="1:36" s="11" customFormat="1" ht="3" customHeight="1">
      <c r="A32" s="24"/>
      <c r="AJ32" s="11" t="s">
        <v>158</v>
      </c>
    </row>
    <row r="33" spans="1:27" ht="15" customHeight="1">
      <c r="A33" s="9"/>
      <c r="B33" s="22" t="s">
        <v>299</v>
      </c>
      <c r="C33" s="31"/>
      <c r="D33" s="39"/>
      <c r="E33" s="39"/>
      <c r="F33" s="39"/>
      <c r="G33" s="39"/>
      <c r="H33" s="39"/>
      <c r="I33" s="39"/>
      <c r="J33" s="39"/>
      <c r="K33" s="39"/>
      <c r="L33" s="40"/>
      <c r="M33" s="40"/>
      <c r="N33" s="40"/>
      <c r="O33" s="40"/>
      <c r="P33" s="40"/>
      <c r="Q33" s="40"/>
      <c r="R33" s="22"/>
      <c r="S33" s="22"/>
      <c r="T33" s="22"/>
      <c r="U33" s="22"/>
      <c r="V33" s="22"/>
      <c r="W33" s="22"/>
      <c r="X33" s="22"/>
      <c r="Y33" s="22"/>
      <c r="Z33" s="22"/>
      <c r="AA33" s="24"/>
    </row>
    <row r="34" spans="1:30" ht="32.25" customHeight="1">
      <c r="A34" s="9"/>
      <c r="B34" s="262" t="s">
        <v>2</v>
      </c>
      <c r="C34" s="170"/>
      <c r="D34" s="179"/>
      <c r="E34" s="180"/>
      <c r="F34" s="180"/>
      <c r="G34" s="180"/>
      <c r="H34" s="180"/>
      <c r="I34" s="181"/>
      <c r="J34" s="179"/>
      <c r="K34" s="180"/>
      <c r="L34" s="180"/>
      <c r="M34" s="180"/>
      <c r="N34" s="180"/>
      <c r="O34" s="181"/>
      <c r="P34" s="179"/>
      <c r="Q34" s="180"/>
      <c r="R34" s="180"/>
      <c r="S34" s="180"/>
      <c r="T34" s="180"/>
      <c r="U34" s="181"/>
      <c r="V34" s="60"/>
      <c r="X34" s="171" t="s">
        <v>311</v>
      </c>
      <c r="Y34" s="172"/>
      <c r="Z34" s="172"/>
      <c r="AA34" s="172"/>
      <c r="AB34" s="173"/>
      <c r="AC34" s="174"/>
      <c r="AD34" s="43" t="s">
        <v>312</v>
      </c>
    </row>
    <row r="35" ht="8.25" customHeight="1"/>
    <row r="36" spans="2:30" ht="18" customHeight="1">
      <c r="B36" s="23" t="s">
        <v>22</v>
      </c>
      <c r="C36" s="22"/>
      <c r="D36" s="22"/>
      <c r="E36" s="22"/>
      <c r="F36" s="22"/>
      <c r="G36" s="22"/>
      <c r="H36" s="22"/>
      <c r="I36" s="22"/>
      <c r="J36" s="22"/>
      <c r="K36" s="22"/>
      <c r="L36" s="22"/>
      <c r="M36" s="22"/>
      <c r="N36" s="22"/>
      <c r="O36" s="22"/>
      <c r="P36" s="22"/>
      <c r="Q36" s="22"/>
      <c r="R36" s="22"/>
      <c r="S36" s="22"/>
      <c r="T36" s="22"/>
      <c r="U36" s="22"/>
      <c r="V36" s="22"/>
      <c r="AB36" s="24"/>
      <c r="AC36" s="24"/>
      <c r="AD36" s="24"/>
    </row>
    <row r="37" spans="2:30" ht="14.25" customHeight="1">
      <c r="B37" s="167" t="s">
        <v>8</v>
      </c>
      <c r="C37" s="167"/>
      <c r="D37" s="178"/>
      <c r="E37" s="178"/>
      <c r="F37" s="16" t="s">
        <v>13</v>
      </c>
      <c r="G37" s="178"/>
      <c r="H37" s="178"/>
      <c r="I37" s="16" t="s">
        <v>4</v>
      </c>
      <c r="J37" s="178"/>
      <c r="K37" s="178"/>
      <c r="L37" s="16" t="s">
        <v>5</v>
      </c>
      <c r="M37" s="22"/>
      <c r="W37" s="22"/>
      <c r="X37" s="22"/>
      <c r="Y37" s="22"/>
      <c r="Z37" s="22"/>
      <c r="AA37" s="20"/>
      <c r="AB37" s="20"/>
      <c r="AC37" s="18"/>
      <c r="AD37" s="24"/>
    </row>
    <row r="38" spans="2:29" ht="28.5" customHeight="1">
      <c r="B38" s="22"/>
      <c r="C38" s="74">
        <f>IF(H4="","",H4)</f>
      </c>
      <c r="D38" s="74"/>
      <c r="E38" s="74"/>
      <c r="F38" s="74"/>
      <c r="G38" s="74"/>
      <c r="H38" s="74"/>
      <c r="I38" s="74"/>
      <c r="J38" s="74"/>
      <c r="K38" s="74"/>
      <c r="L38" s="74"/>
      <c r="M38" s="74"/>
      <c r="N38" s="74"/>
      <c r="O38" s="74"/>
      <c r="P38" s="74"/>
      <c r="Q38" s="74"/>
      <c r="R38" s="75" t="s">
        <v>6</v>
      </c>
      <c r="S38" s="75"/>
      <c r="T38" s="75"/>
      <c r="U38" s="188"/>
      <c r="V38" s="188"/>
      <c r="W38" s="188"/>
      <c r="X38" s="188"/>
      <c r="Y38" s="188"/>
      <c r="Z38" s="188"/>
      <c r="AA38" s="188"/>
      <c r="AB38" s="188"/>
      <c r="AC38" s="9"/>
    </row>
    <row r="39" spans="37:38" ht="7.5" customHeight="1">
      <c r="AK39" s="8" t="s">
        <v>322</v>
      </c>
      <c r="AL39" s="8" t="s">
        <v>323</v>
      </c>
    </row>
    <row r="40" spans="2:38" ht="13.5">
      <c r="B40" s="33" t="s">
        <v>88</v>
      </c>
      <c r="C40" s="34"/>
      <c r="D40" s="34"/>
      <c r="E40" s="34"/>
      <c r="F40" s="34"/>
      <c r="G40" s="34"/>
      <c r="H40" s="34"/>
      <c r="I40" s="34"/>
      <c r="J40" s="34"/>
      <c r="K40" s="34"/>
      <c r="L40" s="34"/>
      <c r="M40" s="34"/>
      <c r="N40" s="34"/>
      <c r="O40" s="34"/>
      <c r="P40" s="34"/>
      <c r="Q40" s="34"/>
      <c r="R40" s="34"/>
      <c r="S40" s="34"/>
      <c r="T40" s="34"/>
      <c r="U40" s="35"/>
      <c r="V40" s="35"/>
      <c r="W40" s="35"/>
      <c r="X40" s="35"/>
      <c r="Y40" s="34"/>
      <c r="Z40" s="34"/>
      <c r="AA40" s="34"/>
      <c r="AB40" s="34"/>
      <c r="AC40" s="34"/>
      <c r="AD40" s="36"/>
      <c r="AE40" s="18"/>
      <c r="AJ40" s="8">
        <v>10000</v>
      </c>
      <c r="AK40" s="8">
        <v>35000</v>
      </c>
      <c r="AL40" s="8">
        <v>20000</v>
      </c>
    </row>
    <row r="41" spans="2:38" ht="13.5">
      <c r="B41" s="37" t="s">
        <v>89</v>
      </c>
      <c r="C41" s="32"/>
      <c r="D41" s="32"/>
      <c r="E41" s="32"/>
      <c r="F41" s="32"/>
      <c r="G41" s="32"/>
      <c r="H41" s="32"/>
      <c r="I41" s="32"/>
      <c r="J41" s="32"/>
      <c r="K41" s="32"/>
      <c r="L41" s="32"/>
      <c r="M41" s="32"/>
      <c r="N41" s="32"/>
      <c r="O41" s="32"/>
      <c r="P41" s="32"/>
      <c r="Q41" s="32"/>
      <c r="R41" s="32"/>
      <c r="S41" s="32"/>
      <c r="T41" s="32"/>
      <c r="U41" s="38"/>
      <c r="V41" s="38"/>
      <c r="W41" s="38"/>
      <c r="X41" s="38"/>
      <c r="Y41" s="32"/>
      <c r="Z41" s="32"/>
      <c r="AA41" s="32"/>
      <c r="AB41" s="32"/>
      <c r="AC41" s="32"/>
      <c r="AD41" s="24"/>
      <c r="AE41" s="9"/>
      <c r="AJ41" s="8">
        <v>3000</v>
      </c>
      <c r="AK41" s="8">
        <v>3500</v>
      </c>
      <c r="AL41" s="8">
        <v>2100</v>
      </c>
    </row>
    <row r="42" spans="30:36" ht="14.25" thickBot="1">
      <c r="AD42" s="9"/>
      <c r="AE42" s="9"/>
      <c r="AJ42" s="8">
        <v>10000</v>
      </c>
    </row>
    <row r="43" spans="2:36" ht="20.25" customHeight="1" thickTop="1">
      <c r="B43" s="68" t="s">
        <v>300</v>
      </c>
      <c r="C43" s="69"/>
      <c r="D43" s="69"/>
      <c r="E43" s="69"/>
      <c r="F43" s="69"/>
      <c r="G43" s="70"/>
      <c r="I43" s="68" t="s">
        <v>301</v>
      </c>
      <c r="J43" s="69"/>
      <c r="K43" s="69"/>
      <c r="L43" s="69"/>
      <c r="M43" s="69"/>
      <c r="N43" s="70"/>
      <c r="P43" s="68" t="s">
        <v>302</v>
      </c>
      <c r="Q43" s="69"/>
      <c r="R43" s="69"/>
      <c r="S43" s="69"/>
      <c r="T43" s="69"/>
      <c r="U43" s="70"/>
      <c r="W43" s="175" t="s">
        <v>303</v>
      </c>
      <c r="X43" s="176"/>
      <c r="Y43" s="176"/>
      <c r="Z43" s="176"/>
      <c r="AA43" s="176"/>
      <c r="AB43" s="176"/>
      <c r="AC43" s="176"/>
      <c r="AD43" s="177"/>
      <c r="AJ43" s="8">
        <v>5000</v>
      </c>
    </row>
    <row r="44" spans="2:30" ht="36.75" customHeight="1" thickBot="1">
      <c r="B44" s="76">
        <f>IF(COUNTA(D18:E25)=0,"",IF(COUNTA(D18:E25)&gt;=3,IF(B1=AJ5,AL40,IF(COUNTA(D18:E25)&gt;=3,IF(B1=AJ6,AK40,AJ40)))))</f>
      </c>
      <c r="C44" s="77"/>
      <c r="D44" s="77"/>
      <c r="E44" s="77"/>
      <c r="F44" s="77"/>
      <c r="G44" s="78"/>
      <c r="H44" s="41" t="s">
        <v>304</v>
      </c>
      <c r="I44" s="76">
        <f>IF(B1=AJ5,IF(D18="",IF(F18="",0,2100),)+IF(D19="",IF(F19="",0,2100),)+IF(D20="",IF(F20="",0,2100),)+IF(D21="",IF(F21="",0,2100),)+IF(D22="",IF(F22="",0,2100),)+IF(D23="",IF(F23="",0,2100),)+IF(D24="",IF(F24="",0,2100),)+IF(D25="",IF(F25="",0,2100),),IF(B1=AJ6,IF(D18="",IF(F18="",0,3500),)+IF(D19="",IF(F19="",0,3500),)+IF(D20="",IF(F20="",0,3500),)+IF(D21="",IF(F21="",0,3500),)+IF(D22="",IF(F22="",0,3500),)+IF(D23="",IF(F23="",0,3500),)+IF(D24="",IF(F24="",0,3500),)+IF(D25="",IF(F25="",0,3500),),IF(D18="",IF(F18="",0,3000),)+IF(D19="",IF(F19="",0,3000),)+IF(D20="",IF(F20="",0,3000),)+IF(D21="",IF(F21="",0,3000),)+IF(D22="",IF(F22="",0,3000),)+IF(D23="",IF(F23="",0,3000),)+IF(D24="",IF(F24="",0,3000),)+IF(D25="",IF(F25="",0,3000),)))</f>
        <v>0</v>
      </c>
      <c r="J44" s="77"/>
      <c r="K44" s="77"/>
      <c r="L44" s="77"/>
      <c r="M44" s="77"/>
      <c r="N44" s="78"/>
      <c r="O44" s="41" t="s">
        <v>305</v>
      </c>
      <c r="P44" s="76">
        <f>IF(COUNTA(D31)=1,0,IF(COUNTA(D18:E25)&gt;=3,AJ42,AJ43))</f>
        <v>5000</v>
      </c>
      <c r="Q44" s="77"/>
      <c r="R44" s="77"/>
      <c r="S44" s="77"/>
      <c r="T44" s="77"/>
      <c r="U44" s="78"/>
      <c r="V44" s="42" t="s">
        <v>306</v>
      </c>
      <c r="W44" s="182">
        <f>SUM(B44,I44,P44)</f>
        <v>5000</v>
      </c>
      <c r="X44" s="183"/>
      <c r="Y44" s="183"/>
      <c r="Z44" s="183"/>
      <c r="AA44" s="183"/>
      <c r="AB44" s="183"/>
      <c r="AC44" s="183"/>
      <c r="AD44" s="184"/>
    </row>
    <row r="45" ht="14.25" thickTop="1"/>
    <row r="56" ht="13.5" hidden="1"/>
    <row r="57" spans="2:10" ht="13.5" hidden="1">
      <c r="B57" s="13" t="s">
        <v>26</v>
      </c>
      <c r="C57" s="8" t="s">
        <v>37</v>
      </c>
      <c r="D57" s="8" t="str">
        <f>B57&amp;" "&amp;C57</f>
        <v>01 北海道</v>
      </c>
      <c r="G57" s="8" t="str">
        <f>C57&amp;F57</f>
        <v>北海道</v>
      </c>
      <c r="J57" s="8" t="s">
        <v>134</v>
      </c>
    </row>
    <row r="58" spans="2:10" ht="13.5" hidden="1">
      <c r="B58" s="13" t="s">
        <v>27</v>
      </c>
      <c r="C58" s="8" t="s">
        <v>38</v>
      </c>
      <c r="D58" s="8" t="str">
        <f aca="true" t="shared" si="3" ref="D58:D103">B58&amp;" "&amp;C58</f>
        <v>02 青森</v>
      </c>
      <c r="F58" s="8" t="s">
        <v>23</v>
      </c>
      <c r="G58" s="8" t="str">
        <f aca="true" t="shared" si="4" ref="G58:G103">C58&amp;F58</f>
        <v>青森県</v>
      </c>
      <c r="J58" s="8" t="s">
        <v>135</v>
      </c>
    </row>
    <row r="59" spans="2:10" ht="13.5" hidden="1">
      <c r="B59" s="13" t="s">
        <v>28</v>
      </c>
      <c r="C59" s="8" t="s">
        <v>39</v>
      </c>
      <c r="D59" s="8" t="str">
        <f t="shared" si="3"/>
        <v>03 岩手</v>
      </c>
      <c r="F59" s="8" t="s">
        <v>23</v>
      </c>
      <c r="G59" s="8" t="str">
        <f t="shared" si="4"/>
        <v>岩手県</v>
      </c>
      <c r="J59" s="8" t="s">
        <v>136</v>
      </c>
    </row>
    <row r="60" spans="2:10" ht="13.5" hidden="1">
      <c r="B60" s="13" t="s">
        <v>29</v>
      </c>
      <c r="C60" s="8" t="s">
        <v>40</v>
      </c>
      <c r="D60" s="8" t="str">
        <f t="shared" si="3"/>
        <v>04 宮城</v>
      </c>
      <c r="F60" s="8" t="s">
        <v>23</v>
      </c>
      <c r="G60" s="8" t="str">
        <f t="shared" si="4"/>
        <v>宮城県</v>
      </c>
      <c r="J60" s="8" t="s">
        <v>137</v>
      </c>
    </row>
    <row r="61" spans="2:7" ht="13.5" hidden="1">
      <c r="B61" s="13" t="s">
        <v>30</v>
      </c>
      <c r="C61" s="8" t="s">
        <v>41</v>
      </c>
      <c r="D61" s="8" t="str">
        <f t="shared" si="3"/>
        <v>05 秋田</v>
      </c>
      <c r="F61" s="8" t="s">
        <v>23</v>
      </c>
      <c r="G61" s="8" t="str">
        <f t="shared" si="4"/>
        <v>秋田県</v>
      </c>
    </row>
    <row r="62" spans="2:7" ht="13.5" hidden="1">
      <c r="B62" s="13" t="s">
        <v>31</v>
      </c>
      <c r="C62" s="8" t="s">
        <v>42</v>
      </c>
      <c r="D62" s="8" t="str">
        <f t="shared" si="3"/>
        <v>06 山形</v>
      </c>
      <c r="F62" s="8" t="s">
        <v>23</v>
      </c>
      <c r="G62" s="8" t="str">
        <f t="shared" si="4"/>
        <v>山形県</v>
      </c>
    </row>
    <row r="63" spans="2:7" ht="13.5" hidden="1">
      <c r="B63" s="13" t="s">
        <v>32</v>
      </c>
      <c r="C63" s="8" t="s">
        <v>43</v>
      </c>
      <c r="D63" s="8" t="str">
        <f t="shared" si="3"/>
        <v>07 福島</v>
      </c>
      <c r="F63" s="8" t="s">
        <v>23</v>
      </c>
      <c r="G63" s="8" t="str">
        <f t="shared" si="4"/>
        <v>福島県</v>
      </c>
    </row>
    <row r="64" spans="2:7" ht="13.5" hidden="1">
      <c r="B64" s="13" t="s">
        <v>33</v>
      </c>
      <c r="C64" s="8" t="s">
        <v>44</v>
      </c>
      <c r="D64" s="8" t="str">
        <f t="shared" si="3"/>
        <v>08 茨城</v>
      </c>
      <c r="F64" s="8" t="s">
        <v>23</v>
      </c>
      <c r="G64" s="8" t="str">
        <f t="shared" si="4"/>
        <v>茨城県</v>
      </c>
    </row>
    <row r="65" spans="2:7" ht="13.5" hidden="1">
      <c r="B65" s="13" t="s">
        <v>34</v>
      </c>
      <c r="C65" s="8" t="s">
        <v>45</v>
      </c>
      <c r="D65" s="8" t="str">
        <f t="shared" si="3"/>
        <v>09 栃木</v>
      </c>
      <c r="F65" s="8" t="s">
        <v>23</v>
      </c>
      <c r="G65" s="8" t="str">
        <f t="shared" si="4"/>
        <v>栃木県</v>
      </c>
    </row>
    <row r="66" spans="2:7" ht="13.5" hidden="1">
      <c r="B66" s="8">
        <v>10</v>
      </c>
      <c r="C66" s="8" t="s">
        <v>46</v>
      </c>
      <c r="D66" s="8" t="str">
        <f t="shared" si="3"/>
        <v>10 群馬</v>
      </c>
      <c r="F66" s="8" t="s">
        <v>23</v>
      </c>
      <c r="G66" s="8" t="str">
        <f t="shared" si="4"/>
        <v>群馬県</v>
      </c>
    </row>
    <row r="67" spans="2:7" ht="13.5" hidden="1">
      <c r="B67" s="8">
        <v>11</v>
      </c>
      <c r="C67" s="8" t="s">
        <v>47</v>
      </c>
      <c r="D67" s="8" t="str">
        <f t="shared" si="3"/>
        <v>11 埼玉</v>
      </c>
      <c r="F67" s="8" t="s">
        <v>23</v>
      </c>
      <c r="G67" s="8" t="str">
        <f t="shared" si="4"/>
        <v>埼玉県</v>
      </c>
    </row>
    <row r="68" spans="2:7" ht="13.5" hidden="1">
      <c r="B68" s="8">
        <v>12</v>
      </c>
      <c r="C68" s="8" t="s">
        <v>48</v>
      </c>
      <c r="D68" s="8" t="str">
        <f t="shared" si="3"/>
        <v>12 千葉</v>
      </c>
      <c r="F68" s="8" t="s">
        <v>23</v>
      </c>
      <c r="G68" s="8" t="str">
        <f t="shared" si="4"/>
        <v>千葉県</v>
      </c>
    </row>
    <row r="69" spans="2:7" ht="13.5" hidden="1">
      <c r="B69" s="8">
        <v>13</v>
      </c>
      <c r="C69" s="8" t="s">
        <v>49</v>
      </c>
      <c r="D69" s="8" t="str">
        <f t="shared" si="3"/>
        <v>13 東京</v>
      </c>
      <c r="F69" s="8" t="s">
        <v>24</v>
      </c>
      <c r="G69" s="8" t="str">
        <f t="shared" si="4"/>
        <v>東京都</v>
      </c>
    </row>
    <row r="70" spans="2:7" ht="13.5" hidden="1">
      <c r="B70" s="8">
        <v>14</v>
      </c>
      <c r="C70" s="8" t="s">
        <v>50</v>
      </c>
      <c r="D70" s="8" t="str">
        <f t="shared" si="3"/>
        <v>14 神奈川</v>
      </c>
      <c r="F70" s="8" t="s">
        <v>23</v>
      </c>
      <c r="G70" s="8" t="str">
        <f t="shared" si="4"/>
        <v>神奈川県</v>
      </c>
    </row>
    <row r="71" spans="2:7" ht="13.5" hidden="1">
      <c r="B71" s="8">
        <v>15</v>
      </c>
      <c r="C71" s="8" t="s">
        <v>51</v>
      </c>
      <c r="D71" s="8" t="str">
        <f t="shared" si="3"/>
        <v>15 山梨</v>
      </c>
      <c r="F71" s="8" t="s">
        <v>23</v>
      </c>
      <c r="G71" s="8" t="str">
        <f t="shared" si="4"/>
        <v>山梨県</v>
      </c>
    </row>
    <row r="72" spans="2:7" ht="13.5" hidden="1">
      <c r="B72" s="8">
        <v>16</v>
      </c>
      <c r="C72" s="8" t="s">
        <v>52</v>
      </c>
      <c r="D72" s="8" t="str">
        <f t="shared" si="3"/>
        <v>16 新潟</v>
      </c>
      <c r="F72" s="8" t="s">
        <v>23</v>
      </c>
      <c r="G72" s="8" t="str">
        <f t="shared" si="4"/>
        <v>新潟県</v>
      </c>
    </row>
    <row r="73" spans="2:7" ht="13.5" hidden="1">
      <c r="B73" s="8">
        <v>17</v>
      </c>
      <c r="C73" s="8" t="s">
        <v>53</v>
      </c>
      <c r="D73" s="8" t="str">
        <f t="shared" si="3"/>
        <v>17 長野</v>
      </c>
      <c r="F73" s="8" t="s">
        <v>23</v>
      </c>
      <c r="G73" s="8" t="str">
        <f t="shared" si="4"/>
        <v>長野県</v>
      </c>
    </row>
    <row r="74" spans="2:7" ht="13.5" hidden="1">
      <c r="B74" s="8">
        <v>18</v>
      </c>
      <c r="C74" s="8" t="s">
        <v>54</v>
      </c>
      <c r="D74" s="8" t="str">
        <f t="shared" si="3"/>
        <v>18 富山</v>
      </c>
      <c r="F74" s="8" t="s">
        <v>23</v>
      </c>
      <c r="G74" s="8" t="str">
        <f t="shared" si="4"/>
        <v>富山県</v>
      </c>
    </row>
    <row r="75" spans="2:7" ht="13.5" hidden="1">
      <c r="B75" s="8">
        <v>19</v>
      </c>
      <c r="C75" s="8" t="s">
        <v>55</v>
      </c>
      <c r="D75" s="8" t="str">
        <f t="shared" si="3"/>
        <v>19 石川</v>
      </c>
      <c r="F75" s="8" t="s">
        <v>23</v>
      </c>
      <c r="G75" s="8" t="str">
        <f t="shared" si="4"/>
        <v>石川県</v>
      </c>
    </row>
    <row r="76" spans="2:7" ht="13.5" hidden="1">
      <c r="B76" s="8">
        <v>20</v>
      </c>
      <c r="C76" s="8" t="s">
        <v>56</v>
      </c>
      <c r="D76" s="8" t="str">
        <f t="shared" si="3"/>
        <v>20 福井</v>
      </c>
      <c r="F76" s="8" t="s">
        <v>23</v>
      </c>
      <c r="G76" s="8" t="str">
        <f t="shared" si="4"/>
        <v>福井県</v>
      </c>
    </row>
    <row r="77" spans="2:7" ht="13.5" hidden="1">
      <c r="B77" s="8">
        <v>21</v>
      </c>
      <c r="C77" s="8" t="s">
        <v>57</v>
      </c>
      <c r="D77" s="8" t="str">
        <f t="shared" si="3"/>
        <v>21 静岡</v>
      </c>
      <c r="F77" s="8" t="s">
        <v>23</v>
      </c>
      <c r="G77" s="8" t="str">
        <f t="shared" si="4"/>
        <v>静岡県</v>
      </c>
    </row>
    <row r="78" spans="2:7" ht="13.5" hidden="1">
      <c r="B78" s="8">
        <v>22</v>
      </c>
      <c r="C78" s="8" t="s">
        <v>58</v>
      </c>
      <c r="D78" s="8" t="str">
        <f t="shared" si="3"/>
        <v>22 愛知</v>
      </c>
      <c r="F78" s="8" t="s">
        <v>23</v>
      </c>
      <c r="G78" s="8" t="str">
        <f t="shared" si="4"/>
        <v>愛知県</v>
      </c>
    </row>
    <row r="79" spans="2:7" ht="13.5" hidden="1">
      <c r="B79" s="8">
        <v>23</v>
      </c>
      <c r="C79" s="8" t="s">
        <v>59</v>
      </c>
      <c r="D79" s="8" t="str">
        <f t="shared" si="3"/>
        <v>23 三重</v>
      </c>
      <c r="F79" s="8" t="s">
        <v>23</v>
      </c>
      <c r="G79" s="8" t="str">
        <f t="shared" si="4"/>
        <v>三重県</v>
      </c>
    </row>
    <row r="80" spans="2:7" ht="13.5" hidden="1">
      <c r="B80" s="8">
        <v>24</v>
      </c>
      <c r="C80" s="8" t="s">
        <v>60</v>
      </c>
      <c r="D80" s="8" t="str">
        <f t="shared" si="3"/>
        <v>24 岐阜</v>
      </c>
      <c r="F80" s="8" t="s">
        <v>23</v>
      </c>
      <c r="G80" s="8" t="str">
        <f t="shared" si="4"/>
        <v>岐阜県</v>
      </c>
    </row>
    <row r="81" spans="2:7" ht="13.5" hidden="1">
      <c r="B81" s="8">
        <v>25</v>
      </c>
      <c r="C81" s="8" t="s">
        <v>61</v>
      </c>
      <c r="D81" s="8" t="str">
        <f t="shared" si="3"/>
        <v>25 滋賀</v>
      </c>
      <c r="F81" s="8" t="s">
        <v>23</v>
      </c>
      <c r="G81" s="8" t="str">
        <f t="shared" si="4"/>
        <v>滋賀県</v>
      </c>
    </row>
    <row r="82" spans="2:7" ht="13.5" hidden="1">
      <c r="B82" s="8">
        <v>26</v>
      </c>
      <c r="C82" s="8" t="s">
        <v>62</v>
      </c>
      <c r="D82" s="8" t="str">
        <f t="shared" si="3"/>
        <v>26 京都</v>
      </c>
      <c r="F82" s="8" t="s">
        <v>25</v>
      </c>
      <c r="G82" s="8" t="str">
        <f t="shared" si="4"/>
        <v>京都府</v>
      </c>
    </row>
    <row r="83" spans="2:7" ht="13.5" hidden="1">
      <c r="B83" s="8">
        <v>27</v>
      </c>
      <c r="C83" s="8" t="s">
        <v>63</v>
      </c>
      <c r="D83" s="8" t="str">
        <f t="shared" si="3"/>
        <v>27 大阪</v>
      </c>
      <c r="F83" s="8" t="s">
        <v>25</v>
      </c>
      <c r="G83" s="8" t="str">
        <f t="shared" si="4"/>
        <v>大阪府</v>
      </c>
    </row>
    <row r="84" spans="2:7" ht="13.5" hidden="1">
      <c r="B84" s="8">
        <v>28</v>
      </c>
      <c r="C84" s="8" t="s">
        <v>64</v>
      </c>
      <c r="D84" s="8" t="str">
        <f t="shared" si="3"/>
        <v>28 兵庫</v>
      </c>
      <c r="F84" s="8" t="s">
        <v>23</v>
      </c>
      <c r="G84" s="8" t="str">
        <f t="shared" si="4"/>
        <v>兵庫県</v>
      </c>
    </row>
    <row r="85" spans="2:7" ht="13.5" hidden="1">
      <c r="B85" s="8">
        <v>29</v>
      </c>
      <c r="C85" s="8" t="s">
        <v>65</v>
      </c>
      <c r="D85" s="8" t="str">
        <f t="shared" si="3"/>
        <v>29 奈良</v>
      </c>
      <c r="F85" s="8" t="s">
        <v>23</v>
      </c>
      <c r="G85" s="8" t="str">
        <f t="shared" si="4"/>
        <v>奈良県</v>
      </c>
    </row>
    <row r="86" spans="2:7" ht="13.5" hidden="1">
      <c r="B86" s="8">
        <v>30</v>
      </c>
      <c r="C86" s="8" t="s">
        <v>66</v>
      </c>
      <c r="D86" s="8" t="str">
        <f t="shared" si="3"/>
        <v>30 和歌山</v>
      </c>
      <c r="F86" s="8" t="s">
        <v>23</v>
      </c>
      <c r="G86" s="8" t="str">
        <f t="shared" si="4"/>
        <v>和歌山県</v>
      </c>
    </row>
    <row r="87" spans="2:7" ht="13.5" hidden="1">
      <c r="B87" s="8">
        <v>31</v>
      </c>
      <c r="C87" s="8" t="s">
        <v>67</v>
      </c>
      <c r="D87" s="8" t="str">
        <f t="shared" si="3"/>
        <v>31 鳥取</v>
      </c>
      <c r="F87" s="8" t="s">
        <v>23</v>
      </c>
      <c r="G87" s="8" t="str">
        <f t="shared" si="4"/>
        <v>鳥取県</v>
      </c>
    </row>
    <row r="88" spans="2:7" ht="13.5" hidden="1">
      <c r="B88" s="8">
        <v>32</v>
      </c>
      <c r="C88" s="8" t="s">
        <v>68</v>
      </c>
      <c r="D88" s="8" t="str">
        <f t="shared" si="3"/>
        <v>32 島根</v>
      </c>
      <c r="F88" s="8" t="s">
        <v>23</v>
      </c>
      <c r="G88" s="8" t="str">
        <f t="shared" si="4"/>
        <v>島根県</v>
      </c>
    </row>
    <row r="89" spans="2:7" ht="13.5" hidden="1">
      <c r="B89" s="8">
        <v>33</v>
      </c>
      <c r="C89" s="8" t="s">
        <v>69</v>
      </c>
      <c r="D89" s="8" t="str">
        <f t="shared" si="3"/>
        <v>33 岡山</v>
      </c>
      <c r="F89" s="8" t="s">
        <v>23</v>
      </c>
      <c r="G89" s="8" t="str">
        <f t="shared" si="4"/>
        <v>岡山県</v>
      </c>
    </row>
    <row r="90" spans="2:7" ht="13.5" hidden="1">
      <c r="B90" s="8">
        <v>34</v>
      </c>
      <c r="C90" s="8" t="s">
        <v>70</v>
      </c>
      <c r="D90" s="8" t="str">
        <f t="shared" si="3"/>
        <v>34 広島</v>
      </c>
      <c r="F90" s="8" t="s">
        <v>23</v>
      </c>
      <c r="G90" s="8" t="str">
        <f t="shared" si="4"/>
        <v>広島県</v>
      </c>
    </row>
    <row r="91" spans="2:7" ht="13.5" hidden="1">
      <c r="B91" s="8">
        <v>35</v>
      </c>
      <c r="C91" s="8" t="s">
        <v>71</v>
      </c>
      <c r="D91" s="8" t="str">
        <f t="shared" si="3"/>
        <v>35 山口</v>
      </c>
      <c r="F91" s="8" t="s">
        <v>23</v>
      </c>
      <c r="G91" s="8" t="str">
        <f t="shared" si="4"/>
        <v>山口県</v>
      </c>
    </row>
    <row r="92" spans="2:7" ht="13.5" hidden="1">
      <c r="B92" s="8">
        <v>36</v>
      </c>
      <c r="C92" s="8" t="s">
        <v>72</v>
      </c>
      <c r="D92" s="8" t="str">
        <f t="shared" si="3"/>
        <v>36 香川</v>
      </c>
      <c r="F92" s="8" t="s">
        <v>23</v>
      </c>
      <c r="G92" s="8" t="str">
        <f t="shared" si="4"/>
        <v>香川県</v>
      </c>
    </row>
    <row r="93" spans="2:7" ht="13.5" hidden="1">
      <c r="B93" s="8">
        <v>37</v>
      </c>
      <c r="C93" s="8" t="s">
        <v>73</v>
      </c>
      <c r="D93" s="8" t="str">
        <f t="shared" si="3"/>
        <v>37 徳島</v>
      </c>
      <c r="F93" s="8" t="s">
        <v>23</v>
      </c>
      <c r="G93" s="8" t="str">
        <f t="shared" si="4"/>
        <v>徳島県</v>
      </c>
    </row>
    <row r="94" spans="2:7" ht="13.5" hidden="1">
      <c r="B94" s="8">
        <v>38</v>
      </c>
      <c r="C94" s="8" t="s">
        <v>74</v>
      </c>
      <c r="D94" s="8" t="str">
        <f t="shared" si="3"/>
        <v>38 愛媛</v>
      </c>
      <c r="F94" s="8" t="s">
        <v>23</v>
      </c>
      <c r="G94" s="8" t="str">
        <f t="shared" si="4"/>
        <v>愛媛県</v>
      </c>
    </row>
    <row r="95" spans="2:7" ht="13.5" hidden="1">
      <c r="B95" s="8">
        <v>39</v>
      </c>
      <c r="C95" s="8" t="s">
        <v>75</v>
      </c>
      <c r="D95" s="8" t="str">
        <f t="shared" si="3"/>
        <v>39 高知</v>
      </c>
      <c r="F95" s="8" t="s">
        <v>23</v>
      </c>
      <c r="G95" s="8" t="str">
        <f t="shared" si="4"/>
        <v>高知県</v>
      </c>
    </row>
    <row r="96" spans="2:7" ht="13.5" hidden="1">
      <c r="B96" s="8">
        <v>40</v>
      </c>
      <c r="C96" s="8" t="s">
        <v>76</v>
      </c>
      <c r="D96" s="8" t="str">
        <f t="shared" si="3"/>
        <v>40 福岡</v>
      </c>
      <c r="F96" s="8" t="s">
        <v>23</v>
      </c>
      <c r="G96" s="8" t="str">
        <f t="shared" si="4"/>
        <v>福岡県</v>
      </c>
    </row>
    <row r="97" spans="2:7" ht="13.5" hidden="1">
      <c r="B97" s="8">
        <v>41</v>
      </c>
      <c r="C97" s="8" t="s">
        <v>77</v>
      </c>
      <c r="D97" s="8" t="str">
        <f t="shared" si="3"/>
        <v>41 佐賀</v>
      </c>
      <c r="F97" s="8" t="s">
        <v>23</v>
      </c>
      <c r="G97" s="8" t="str">
        <f t="shared" si="4"/>
        <v>佐賀県</v>
      </c>
    </row>
    <row r="98" spans="2:7" ht="13.5" hidden="1">
      <c r="B98" s="8">
        <v>42</v>
      </c>
      <c r="C98" s="8" t="s">
        <v>78</v>
      </c>
      <c r="D98" s="8" t="str">
        <f t="shared" si="3"/>
        <v>42 長崎</v>
      </c>
      <c r="F98" s="8" t="s">
        <v>23</v>
      </c>
      <c r="G98" s="8" t="str">
        <f t="shared" si="4"/>
        <v>長崎県</v>
      </c>
    </row>
    <row r="99" spans="2:7" ht="13.5" hidden="1">
      <c r="B99" s="8">
        <v>43</v>
      </c>
      <c r="C99" s="8" t="s">
        <v>79</v>
      </c>
      <c r="D99" s="8" t="str">
        <f t="shared" si="3"/>
        <v>43 熊本</v>
      </c>
      <c r="F99" s="8" t="s">
        <v>23</v>
      </c>
      <c r="G99" s="8" t="str">
        <f t="shared" si="4"/>
        <v>熊本県</v>
      </c>
    </row>
    <row r="100" spans="2:7" ht="13.5" hidden="1">
      <c r="B100" s="8">
        <v>44</v>
      </c>
      <c r="C100" s="8" t="s">
        <v>80</v>
      </c>
      <c r="D100" s="8" t="str">
        <f t="shared" si="3"/>
        <v>44 大分</v>
      </c>
      <c r="F100" s="8" t="s">
        <v>23</v>
      </c>
      <c r="G100" s="8" t="str">
        <f t="shared" si="4"/>
        <v>大分県</v>
      </c>
    </row>
    <row r="101" spans="2:7" ht="13.5" hidden="1">
      <c r="B101" s="8">
        <v>45</v>
      </c>
      <c r="C101" s="8" t="s">
        <v>81</v>
      </c>
      <c r="D101" s="8" t="str">
        <f t="shared" si="3"/>
        <v>45 宮崎</v>
      </c>
      <c r="F101" s="8" t="s">
        <v>23</v>
      </c>
      <c r="G101" s="8" t="str">
        <f t="shared" si="4"/>
        <v>宮崎県</v>
      </c>
    </row>
    <row r="102" spans="2:7" ht="13.5" hidden="1">
      <c r="B102" s="8">
        <v>46</v>
      </c>
      <c r="C102" s="8" t="s">
        <v>82</v>
      </c>
      <c r="D102" s="8" t="str">
        <f t="shared" si="3"/>
        <v>46 鹿児島</v>
      </c>
      <c r="F102" s="8" t="s">
        <v>23</v>
      </c>
      <c r="G102" s="8" t="str">
        <f t="shared" si="4"/>
        <v>鹿児島県</v>
      </c>
    </row>
    <row r="103" spans="2:7" ht="13.5" hidden="1">
      <c r="B103" s="8">
        <v>47</v>
      </c>
      <c r="C103" s="8" t="s">
        <v>83</v>
      </c>
      <c r="D103" s="8" t="str">
        <f t="shared" si="3"/>
        <v>47 沖縄</v>
      </c>
      <c r="F103" s="8" t="s">
        <v>23</v>
      </c>
      <c r="G103" s="8" t="str">
        <f t="shared" si="4"/>
        <v>沖縄県</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35" sheet="1" selectLockedCells="1"/>
  <mergeCells count="157">
    <mergeCell ref="N30:O30"/>
    <mergeCell ref="N31:O31"/>
    <mergeCell ref="D30:I30"/>
    <mergeCell ref="D31:I31"/>
    <mergeCell ref="J30:M30"/>
    <mergeCell ref="B30:C30"/>
    <mergeCell ref="AC30:AD30"/>
    <mergeCell ref="AC31:AD31"/>
    <mergeCell ref="Q30:R30"/>
    <mergeCell ref="S30:X30"/>
    <mergeCell ref="Y30:AB30"/>
    <mergeCell ref="Q31:R31"/>
    <mergeCell ref="S31:X31"/>
    <mergeCell ref="Y31:AB31"/>
    <mergeCell ref="J2:Q2"/>
    <mergeCell ref="R2:V2"/>
    <mergeCell ref="H9:I9"/>
    <mergeCell ref="D22:E22"/>
    <mergeCell ref="D17:E17"/>
    <mergeCell ref="D21:E21"/>
    <mergeCell ref="C11:J11"/>
    <mergeCell ref="K14:N14"/>
    <mergeCell ref="Q14:X14"/>
    <mergeCell ref="U21:V21"/>
    <mergeCell ref="W2:AD2"/>
    <mergeCell ref="F7:N7"/>
    <mergeCell ref="O6:AD6"/>
    <mergeCell ref="O7:AD7"/>
    <mergeCell ref="B4:G4"/>
    <mergeCell ref="H3:X3"/>
    <mergeCell ref="B5:D5"/>
    <mergeCell ref="H4:X4"/>
    <mergeCell ref="F6:N6"/>
    <mergeCell ref="E2:I2"/>
    <mergeCell ref="C15:J16"/>
    <mergeCell ref="K12:N13"/>
    <mergeCell ref="K11:N11"/>
    <mergeCell ref="D37:E37"/>
    <mergeCell ref="J31:M31"/>
    <mergeCell ref="B31:C31"/>
    <mergeCell ref="J34:O34"/>
    <mergeCell ref="D34:I34"/>
    <mergeCell ref="C14:J14"/>
    <mergeCell ref="B34:C34"/>
    <mergeCell ref="U25:V25"/>
    <mergeCell ref="U26:V26"/>
    <mergeCell ref="U23:V23"/>
    <mergeCell ref="Y24:AD24"/>
    <mergeCell ref="Y23:AD23"/>
    <mergeCell ref="F27:L27"/>
    <mergeCell ref="F26:L26"/>
    <mergeCell ref="U24:V24"/>
    <mergeCell ref="F23:L23"/>
    <mergeCell ref="M27:T27"/>
    <mergeCell ref="D18:E18"/>
    <mergeCell ref="M25:T25"/>
    <mergeCell ref="M24:T24"/>
    <mergeCell ref="D19:E19"/>
    <mergeCell ref="F24:L24"/>
    <mergeCell ref="F18:L18"/>
    <mergeCell ref="F21:L21"/>
    <mergeCell ref="AC9:AD9"/>
    <mergeCell ref="R8:AD8"/>
    <mergeCell ref="P8:Q8"/>
    <mergeCell ref="O11:P11"/>
    <mergeCell ref="Y20:AD20"/>
    <mergeCell ref="Q9:R9"/>
    <mergeCell ref="O14:P14"/>
    <mergeCell ref="U19:V19"/>
    <mergeCell ref="Q11:AD11"/>
    <mergeCell ref="Q12:AD13"/>
    <mergeCell ref="B1:AD1"/>
    <mergeCell ref="B11:B13"/>
    <mergeCell ref="B6:E7"/>
    <mergeCell ref="Y4:AD4"/>
    <mergeCell ref="Y3:AD3"/>
    <mergeCell ref="B3:G3"/>
    <mergeCell ref="C12:J13"/>
    <mergeCell ref="B9:G9"/>
    <mergeCell ref="F5:I5"/>
    <mergeCell ref="J5:AD5"/>
    <mergeCell ref="B14:B16"/>
    <mergeCell ref="K15:N16"/>
    <mergeCell ref="O12:P13"/>
    <mergeCell ref="W26:X26"/>
    <mergeCell ref="W27:X27"/>
    <mergeCell ref="Y27:AD27"/>
    <mergeCell ref="Y26:AD26"/>
    <mergeCell ref="Y25:AD25"/>
    <mergeCell ref="O15:P16"/>
    <mergeCell ref="D25:E25"/>
    <mergeCell ref="W21:X21"/>
    <mergeCell ref="W22:X22"/>
    <mergeCell ref="M21:T21"/>
    <mergeCell ref="U20:V20"/>
    <mergeCell ref="Y17:AD17"/>
    <mergeCell ref="W17:X17"/>
    <mergeCell ref="Y18:AD18"/>
    <mergeCell ref="Y22:AD22"/>
    <mergeCell ref="Y21:AD21"/>
    <mergeCell ref="Y19:AD19"/>
    <mergeCell ref="Z9:AA9"/>
    <mergeCell ref="Y14:AD14"/>
    <mergeCell ref="Y15:AD16"/>
    <mergeCell ref="U17:V17"/>
    <mergeCell ref="M22:T22"/>
    <mergeCell ref="Q15:X16"/>
    <mergeCell ref="M20:T20"/>
    <mergeCell ref="M19:T19"/>
    <mergeCell ref="M18:T18"/>
    <mergeCell ref="U22:V22"/>
    <mergeCell ref="W9:X9"/>
    <mergeCell ref="K9:L9"/>
    <mergeCell ref="B8:C8"/>
    <mergeCell ref="I8:J8"/>
    <mergeCell ref="K8:O8"/>
    <mergeCell ref="N9:O9"/>
    <mergeCell ref="M26:T26"/>
    <mergeCell ref="D8:H8"/>
    <mergeCell ref="T9:U9"/>
    <mergeCell ref="U18:V18"/>
    <mergeCell ref="D20:E20"/>
    <mergeCell ref="D24:E24"/>
    <mergeCell ref="D23:E23"/>
    <mergeCell ref="F25:L25"/>
    <mergeCell ref="F20:L20"/>
    <mergeCell ref="F19:L19"/>
    <mergeCell ref="W18:X18"/>
    <mergeCell ref="W19:X19"/>
    <mergeCell ref="W20:X20"/>
    <mergeCell ref="W23:X23"/>
    <mergeCell ref="M23:T23"/>
    <mergeCell ref="B17:B27"/>
    <mergeCell ref="C26:E27"/>
    <mergeCell ref="F17:L17"/>
    <mergeCell ref="M17:T17"/>
    <mergeCell ref="F22:L22"/>
    <mergeCell ref="B44:G44"/>
    <mergeCell ref="I44:N44"/>
    <mergeCell ref="P44:U44"/>
    <mergeCell ref="W44:AD44"/>
    <mergeCell ref="W24:X24"/>
    <mergeCell ref="W25:X25"/>
    <mergeCell ref="B37:C37"/>
    <mergeCell ref="U27:V27"/>
    <mergeCell ref="C38:Q38"/>
    <mergeCell ref="U38:AB38"/>
    <mergeCell ref="X34:AA34"/>
    <mergeCell ref="AB34:AC34"/>
    <mergeCell ref="B43:G43"/>
    <mergeCell ref="I43:N43"/>
    <mergeCell ref="P43:U43"/>
    <mergeCell ref="W43:AD43"/>
    <mergeCell ref="R38:T38"/>
    <mergeCell ref="G37:H37"/>
    <mergeCell ref="J37:K37"/>
    <mergeCell ref="P34:U34"/>
  </mergeCells>
  <dataValidations count="9">
    <dataValidation type="list" allowBlank="1" showInputMessage="1" showErrorMessage="1" sqref="B1:AD1">
      <formula1>$AJ$4:$AJ$11</formula1>
    </dataValidation>
    <dataValidation type="list" allowBlank="1" showInputMessage="1" showErrorMessage="1" sqref="W18:X27">
      <formula1>$AJ$12:$AJ$14</formula1>
    </dataValidation>
    <dataValidation allowBlank="1" showInputMessage="1" showErrorMessage="1" imeMode="halfAlpha" sqref="F5:I5 D8:H8 K8:O8 R8:AD8 Y18:AD27 Y4:AD4 Y15:AD16 D37:E37 G37:H37 J37:K37 J31 L33:Q33 Y31"/>
    <dataValidation allowBlank="1" showInputMessage="1" showErrorMessage="1" imeMode="halfKatakana" sqref="H3:X3 Q11:AD11 Q14:X14 D30 S30"/>
    <dataValidation allowBlank="1" showInputMessage="1" showErrorMessage="1" imeMode="hiragana" sqref="H4:X4 J5:AD5 F7:AD7 H9:I9 K9:L9 N9:O9 Q9:R9 T9:U9 W9:X9 Z9:AA9 AC9:AD9 C12:N13 C15:N16 Q15:X16 Q12:AD13 F18:F27 M18:M27 S31 D34 J34 P34 V34 D31 D33:K33"/>
    <dataValidation type="list" allowBlank="1" showInputMessage="1" showErrorMessage="1" sqref="U18:V27">
      <formula1>$AJ$15:$AJ$18</formula1>
    </dataValidation>
    <dataValidation type="list" allowBlank="1" showInputMessage="1" showErrorMessage="1" sqref="D18:E25">
      <formula1>$AJ$3:$AJ$4</formula1>
    </dataValidation>
    <dataValidation type="list" allowBlank="1" showInputMessage="1" showErrorMessage="1" sqref="W2:AD2">
      <formula1>$AJ$28:$AJ$32</formula1>
    </dataValidation>
    <dataValidation type="list" allowBlank="1" showInputMessage="1" showErrorMessage="1" sqref="J2:Q2">
      <formula1>$AJ$19:$AJ$26</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1"/>
  <sheetViews>
    <sheetView zoomScalePageLayoutView="0" workbookViewId="0" topLeftCell="F1">
      <selection activeCell="K4" sqref="K4"/>
    </sheetView>
  </sheetViews>
  <sheetFormatPr defaultColWidth="9.00390625" defaultRowHeight="13.5"/>
  <cols>
    <col min="2" max="2" width="4.75390625" style="0" customWidth="1"/>
    <col min="3" max="3" width="14.875" style="0" customWidth="1"/>
    <col min="10" max="10" width="16.00390625" style="0" customWidth="1"/>
    <col min="13" max="13" width="6.125" style="0" customWidth="1"/>
    <col min="15" max="15" width="10.50390625" style="0" customWidth="1"/>
    <col min="16" max="16" width="4.375" style="0" customWidth="1"/>
    <col min="17" max="17" width="8.25390625" style="0" customWidth="1"/>
  </cols>
  <sheetData>
    <row r="1" spans="1:22" ht="13.5">
      <c r="A1" t="s">
        <v>159</v>
      </c>
      <c r="B1" t="s">
        <v>160</v>
      </c>
      <c r="C1" t="s">
        <v>105</v>
      </c>
      <c r="D1" t="s">
        <v>109</v>
      </c>
      <c r="E1" t="s">
        <v>104</v>
      </c>
      <c r="F1" t="s">
        <v>0</v>
      </c>
      <c r="G1" t="s">
        <v>106</v>
      </c>
      <c r="H1" t="s">
        <v>107</v>
      </c>
      <c r="I1" t="s">
        <v>108</v>
      </c>
      <c r="J1" t="s">
        <v>110</v>
      </c>
      <c r="K1" t="s">
        <v>111</v>
      </c>
      <c r="L1" t="s">
        <v>113</v>
      </c>
      <c r="N1" t="s">
        <v>124</v>
      </c>
      <c r="O1" t="s">
        <v>105</v>
      </c>
      <c r="P1" t="s">
        <v>7</v>
      </c>
      <c r="Q1" t="s">
        <v>125</v>
      </c>
      <c r="R1" t="s">
        <v>113</v>
      </c>
      <c r="S1" t="s">
        <v>318</v>
      </c>
      <c r="T1" t="s">
        <v>160</v>
      </c>
      <c r="U1" t="s">
        <v>319</v>
      </c>
      <c r="V1" t="s">
        <v>303</v>
      </c>
    </row>
    <row r="2" spans="1:22" ht="13.5">
      <c r="A2" t="str">
        <f>IF('送信用データ(参加申込書)'!J2="","",'送信用データ(参加申込書)'!J2)</f>
        <v>東京都</v>
      </c>
      <c r="B2" t="str">
        <f>IF('送信用データ(参加申込書)'!W2="","",'送信用データ(参加申込書)'!W2)</f>
        <v>C2</v>
      </c>
      <c r="C2">
        <f>'送信用データ(参加申込書)'!H4</f>
        <v>0</v>
      </c>
      <c r="D2">
        <f>'送信用データ(参加申込書)'!Y4</f>
        <v>0</v>
      </c>
      <c r="E2">
        <f>'送信用データ(参加申込書)'!F5</f>
        <v>0</v>
      </c>
      <c r="F2">
        <f>'送信用データ(参加申込書)'!J5</f>
        <v>0</v>
      </c>
      <c r="G2">
        <f>'送信用データ(参加申込書)'!D8</f>
        <v>0</v>
      </c>
      <c r="H2">
        <f>'送信用データ(参加申込書)'!K8</f>
        <v>0</v>
      </c>
      <c r="I2">
        <f>'送信用データ(参加申込書)'!R8</f>
        <v>0</v>
      </c>
      <c r="J2">
        <f>'送信用データ(参加申込書)'!H9&amp;'送信用データ(参加申込書)'!K9&amp;'送信用データ(参加申込書)'!N9&amp;'送信用データ(参加申込書)'!Q9&amp;'送信用データ(参加申込書)'!T9&amp;'送信用データ(参加申込書)'!W9&amp;'送信用データ(参加申込書)'!Z9&amp;'送信用データ(参加申込書)'!AC9</f>
      </c>
      <c r="K2">
        <f>'送信用データ(参加申込書)'!Q15</f>
        <v>0</v>
      </c>
      <c r="L2">
        <f>'送信用データ(参加申込書)'!Y15</f>
        <v>0</v>
      </c>
      <c r="M2" t="s">
        <v>114</v>
      </c>
      <c r="N2">
        <f>'送信用データ(参加申込書)'!F18</f>
        <v>0</v>
      </c>
      <c r="O2">
        <f>'送信用データ(参加申込書)'!M18</f>
      </c>
      <c r="P2">
        <f>'送信用データ(参加申込書)'!U18</f>
        <v>0</v>
      </c>
      <c r="Q2">
        <f>'送信用データ(参加申込書)'!W18</f>
        <v>0</v>
      </c>
      <c r="R2">
        <f>'送信用データ(参加申込書)'!Y18</f>
        <v>0</v>
      </c>
      <c r="S2">
        <f>'送信用データ(参加申込書)'!D31</f>
        <v>0</v>
      </c>
      <c r="T2">
        <f>'送信用データ(参加申込書)'!N31</f>
        <v>0</v>
      </c>
      <c r="U2">
        <f>'送信用データ(参加申込書)'!AB34</f>
        <v>0</v>
      </c>
      <c r="V2" s="59">
        <f>'送信用データ(参加申込書)'!W44</f>
        <v>5000</v>
      </c>
    </row>
    <row r="3" spans="13:20" ht="13.5">
      <c r="M3" t="s">
        <v>115</v>
      </c>
      <c r="N3">
        <f>'送信用データ(参加申込書)'!F19</f>
        <v>0</v>
      </c>
      <c r="O3">
        <f>'送信用データ(参加申込書)'!M19</f>
      </c>
      <c r="P3">
        <f>'送信用データ(参加申込書)'!U19</f>
        <v>0</v>
      </c>
      <c r="Q3">
        <f>'送信用データ(参加申込書)'!W19</f>
        <v>0</v>
      </c>
      <c r="R3">
        <f>'送信用データ(参加申込書)'!Y19</f>
        <v>0</v>
      </c>
      <c r="S3">
        <f>'送信用データ(参加申込書)'!S31</f>
        <v>0</v>
      </c>
      <c r="T3">
        <f>'送信用データ(参加申込書)'!AC31</f>
        <v>0</v>
      </c>
    </row>
    <row r="4" spans="13:18" ht="13.5">
      <c r="M4" t="s">
        <v>116</v>
      </c>
      <c r="N4">
        <f>'送信用データ(参加申込書)'!F20</f>
        <v>0</v>
      </c>
      <c r="O4">
        <f>'送信用データ(参加申込書)'!M20</f>
      </c>
      <c r="P4">
        <f>'送信用データ(参加申込書)'!U20</f>
        <v>0</v>
      </c>
      <c r="Q4">
        <f>'送信用データ(参加申込書)'!W20</f>
        <v>0</v>
      </c>
      <c r="R4">
        <f>'送信用データ(参加申込書)'!Y20</f>
        <v>0</v>
      </c>
    </row>
    <row r="5" spans="13:18" ht="13.5">
      <c r="M5" t="s">
        <v>117</v>
      </c>
      <c r="N5">
        <f>'送信用データ(参加申込書)'!F21</f>
        <v>0</v>
      </c>
      <c r="O5">
        <f>'送信用データ(参加申込書)'!M21</f>
      </c>
      <c r="P5">
        <f>'送信用データ(参加申込書)'!U21</f>
        <v>0</v>
      </c>
      <c r="Q5">
        <f>'送信用データ(参加申込書)'!W21</f>
        <v>0</v>
      </c>
      <c r="R5">
        <f>'送信用データ(参加申込書)'!Y21</f>
        <v>0</v>
      </c>
    </row>
    <row r="6" spans="13:18" ht="13.5">
      <c r="M6" t="s">
        <v>120</v>
      </c>
      <c r="N6">
        <f>'送信用データ(参加申込書)'!F22</f>
        <v>0</v>
      </c>
      <c r="O6">
        <f>'送信用データ(参加申込書)'!M22</f>
      </c>
      <c r="P6">
        <f>'送信用データ(参加申込書)'!U22</f>
        <v>0</v>
      </c>
      <c r="Q6">
        <f>'送信用データ(参加申込書)'!W22</f>
        <v>0</v>
      </c>
      <c r="R6">
        <f>'送信用データ(参加申込書)'!Y22</f>
        <v>0</v>
      </c>
    </row>
    <row r="7" spans="13:18" ht="13.5">
      <c r="M7" t="s">
        <v>121</v>
      </c>
      <c r="N7">
        <f>'送信用データ(参加申込書)'!F23</f>
        <v>0</v>
      </c>
      <c r="O7">
        <f>'送信用データ(参加申込書)'!M23</f>
      </c>
      <c r="P7">
        <f>'送信用データ(参加申込書)'!U23</f>
        <v>0</v>
      </c>
      <c r="Q7">
        <f>'送信用データ(参加申込書)'!W23</f>
        <v>0</v>
      </c>
      <c r="R7">
        <f>'送信用データ(参加申込書)'!Y23</f>
        <v>0</v>
      </c>
    </row>
    <row r="8" spans="13:18" ht="13.5">
      <c r="M8" t="s">
        <v>122</v>
      </c>
      <c r="N8">
        <f>'送信用データ(参加申込書)'!F24</f>
        <v>0</v>
      </c>
      <c r="O8">
        <f>'送信用データ(参加申込書)'!M24</f>
      </c>
      <c r="P8">
        <f>'送信用データ(参加申込書)'!U24</f>
        <v>0</v>
      </c>
      <c r="Q8">
        <f>'送信用データ(参加申込書)'!W24</f>
        <v>0</v>
      </c>
      <c r="R8">
        <f>'送信用データ(参加申込書)'!Y24</f>
        <v>0</v>
      </c>
    </row>
    <row r="9" spans="13:18" ht="13.5">
      <c r="M9" t="s">
        <v>123</v>
      </c>
      <c r="N9">
        <f>'送信用データ(参加申込書)'!F25</f>
        <v>0</v>
      </c>
      <c r="O9">
        <f>'送信用データ(参加申込書)'!M25</f>
      </c>
      <c r="P9">
        <f>'送信用データ(参加申込書)'!U25</f>
        <v>0</v>
      </c>
      <c r="Q9">
        <f>'送信用データ(参加申込書)'!W25</f>
        <v>0</v>
      </c>
      <c r="R9">
        <f>'送信用データ(参加申込書)'!Y25</f>
        <v>0</v>
      </c>
    </row>
    <row r="10" spans="13:18" ht="13.5">
      <c r="M10" t="s">
        <v>118</v>
      </c>
      <c r="N10">
        <f>'送信用データ(参加申込書)'!F26</f>
        <v>0</v>
      </c>
      <c r="O10">
        <f>'送信用データ(参加申込書)'!M26</f>
      </c>
      <c r="P10">
        <f>'送信用データ(参加申込書)'!U26</f>
        <v>0</v>
      </c>
      <c r="Q10">
        <f>'送信用データ(参加申込書)'!W26</f>
        <v>0</v>
      </c>
      <c r="R10">
        <f>'送信用データ(参加申込書)'!Y26</f>
        <v>0</v>
      </c>
    </row>
    <row r="11" spans="13:18" ht="13.5">
      <c r="M11" t="s">
        <v>119</v>
      </c>
      <c r="N11">
        <f>'送信用データ(参加申込書)'!F27</f>
        <v>0</v>
      </c>
      <c r="O11">
        <f>'送信用データ(参加申込書)'!M27</f>
      </c>
      <c r="P11">
        <f>'送信用データ(参加申込書)'!U27</f>
        <v>0</v>
      </c>
      <c r="Q11">
        <f>'送信用データ(参加申込書)'!W27</f>
        <v>0</v>
      </c>
      <c r="R11">
        <f>'送信用データ(参加申込書)'!Y27</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ka zu</cp:lastModifiedBy>
  <cp:lastPrinted>2019-03-02T15:27:34Z</cp:lastPrinted>
  <dcterms:created xsi:type="dcterms:W3CDTF">2005-06-01T05:22:54Z</dcterms:created>
  <dcterms:modified xsi:type="dcterms:W3CDTF">2019-03-04T10:11:04Z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